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20" tabRatio="575" activeTab="3"/>
  </bookViews>
  <sheets>
    <sheet name="Титульный" sheetId="1" r:id="rId1"/>
    <sheet name="СВОД" sheetId="2" r:id="rId2"/>
    <sheet name="Форма 1.3." sheetId="3" r:id="rId3"/>
    <sheet name="Форма 1.9." sheetId="4" r:id="rId4"/>
    <sheet name="Форма 8.1." sheetId="5" r:id="rId5"/>
    <sheet name="Форма 8.3." sheetId="6" r:id="rId6"/>
    <sheet name="TEHSHEET" sheetId="7" state="veryHidden" r:id="rId7"/>
  </sheets>
  <definedNames>
    <definedName name="_xlfn.SUMIFS" hidden="1">#NAME?</definedName>
    <definedName name="перечень_ТСО">'TEHSHEET'!$Q$221:$Q$262</definedName>
    <definedName name="Период">'TEHSHEET'!$R$220:$R$226</definedName>
    <definedName name="СТО">'TEHSHEET'!$B$4:$B$14</definedName>
    <definedName name="Столбец13">'Форма 8.1.'!$O$10:$O$213</definedName>
    <definedName name="Столбец27">'Форма 8.1.'!$AC$10:$AC$213</definedName>
    <definedName name="Столбец8">'Форма 8.1.'!$J$10:$J$213</definedName>
    <definedName name="Столбец9">'Форма 8.1.'!$K$10:$K$213</definedName>
  </definedNames>
  <calcPr fullCalcOnLoad="1"/>
</workbook>
</file>

<file path=xl/comments5.xml><?xml version="1.0" encoding="utf-8"?>
<comments xmlns="http://schemas.openxmlformats.org/spreadsheetml/2006/main">
  <authors>
    <author>shulginaa</author>
  </authors>
  <commentList>
    <comment ref="C213" authorId="0">
      <text>
        <r>
          <rPr>
            <sz val="9"/>
            <rFont val="Tahoma"/>
            <family val="2"/>
          </rPr>
          <t>Двойной щелчек левой клавишей "мышки" добавляет строку</t>
        </r>
      </text>
    </comment>
    <comment ref="B21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3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4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5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6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7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8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9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0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1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2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3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4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5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6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7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8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19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3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4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5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6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7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8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09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10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11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  <comment ref="B212" authorId="0">
      <text>
        <r>
          <rPr>
            <sz val="9"/>
            <rFont val="Tahoma"/>
            <family val="2"/>
          </rPr>
          <t>Для удаления строки, щелкните дважды левой клавишей "мышки" по значку Х</t>
        </r>
      </text>
    </comment>
  </commentList>
</comments>
</file>

<file path=xl/sharedStrings.xml><?xml version="1.0" encoding="utf-8"?>
<sst xmlns="http://schemas.openxmlformats.org/spreadsheetml/2006/main" count="2872" uniqueCount="1008">
  <si>
    <t>ТСО</t>
  </si>
  <si>
    <t>период</t>
  </si>
  <si>
    <t>продолжительность план</t>
  </si>
  <si>
    <t>частота план</t>
  </si>
  <si>
    <t>факт</t>
  </si>
  <si>
    <t>техпрес</t>
  </si>
  <si>
    <t>Филиал ОАО "РЖД" Трансэнерго Свердловская дирекция по энергообеспечению (по сетям Ишимской, Егоршинской, Серовской, Тюменской дистанций электроснабжения)</t>
  </si>
  <si>
    <t>Филиал "Уральский" АО "Оборонэнерго"</t>
  </si>
  <si>
    <t>ООО "ДСК-Энерго"</t>
  </si>
  <si>
    <t>ООО "РемЭнергоСтройСервис"</t>
  </si>
  <si>
    <t>ООО "Тобольскпромэнергосеть"</t>
  </si>
  <si>
    <t>ООО "Транзит-Электро-Тюмень"</t>
  </si>
  <si>
    <t>ООО "Тюменская электросетевая компания"</t>
  </si>
  <si>
    <t>ООО "Элтранс"</t>
  </si>
  <si>
    <t>ООО "Дорстрой"</t>
  </si>
  <si>
    <t>ООО "Альтера"</t>
  </si>
  <si>
    <t>ООО СК "Восток"</t>
  </si>
  <si>
    <t>ООО "МегионЭнергоНефть"</t>
  </si>
  <si>
    <t>ООО «ЭЛЕК»</t>
  </si>
  <si>
    <t>Филиал ОАО «РЖД» Трансэнерго Свердловская дирекция по энергообеспечению (по сетям Сургутской дистанции электроснабжения)</t>
  </si>
  <si>
    <t>ООО «Газпром трансгаз Сургут»</t>
  </si>
  <si>
    <t>ПАО «Сургутнефтегаз»</t>
  </si>
  <si>
    <t>АО «Нижневартовское нефтегазодобывающее предприятие»</t>
  </si>
  <si>
    <t>0, 0000</t>
  </si>
  <si>
    <t>МУП «Сургутские районные электрические сети» муниципального образования Сургутский район</t>
  </si>
  <si>
    <t>ООО «Луч-Электро»</t>
  </si>
  <si>
    <t>ООО «РН-Юганскнефтегаз»</t>
  </si>
  <si>
    <t>ООО «Газпром энерго»</t>
  </si>
  <si>
    <t>ООО «Газпромнефть-Хантос»</t>
  </si>
  <si>
    <t>АО «Вынгапуровский тепловодоканал»</t>
  </si>
  <si>
    <t>АО «Уренгойгорэлектросеть»</t>
  </si>
  <si>
    <t>АО «Ямальская железнодорожная компания»</t>
  </si>
  <si>
    <t>ООО «Ноябрьскэнергонефть»</t>
  </si>
  <si>
    <t>АО «Энерго-Газ-Ноябрьск»</t>
  </si>
  <si>
    <t>АО «Губкинские городские электрические сети»</t>
  </si>
  <si>
    <t>МУП «Надымские городские электрические сети»</t>
  </si>
  <si>
    <t>Показатель средней продолжительности прекращения передачи электрической энергии на точку поставки</t>
  </si>
  <si>
    <t>Показатель средней частоты прекращения передачи электрической энергии на точку поставки</t>
  </si>
  <si>
    <t>Показатель уровня качества оказываемых услуг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</si>
  <si>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</si>
  <si>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</si>
  <si>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</si>
  <si>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</si>
  <si>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</si>
  <si>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</si>
  <si>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час</t>
  </si>
  <si>
    <t>шт</t>
  </si>
  <si>
    <t>-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</si>
  <si>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</si>
  <si>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</si>
  <si>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</si>
  <si>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</si>
  <si>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</si>
  <si>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</si>
  <si>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</si>
  <si>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</si>
  <si>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</si>
  <si>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11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сд_тпр)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</si>
  <si>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</si>
  <si>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</si>
  <si>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</si>
  <si>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</si>
  <si>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</si>
  <si>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</si>
  <si>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</si>
  <si>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</si>
  <si>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</si>
  <si>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</si>
  <si>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</si>
  <si>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</si>
  <si>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Коэффициенты значимости коэффициентов надежности и качества</t>
  </si>
  <si>
    <t>Организация</t>
  </si>
  <si>
    <t>Коэффициент корректировки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</si>
  <si>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</si>
  <si>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</si>
  <si>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</si>
  <si>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</si>
  <si>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</si>
  <si>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</si>
  <si>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</si>
  <si>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</si>
  <si>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</si>
  <si>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</si>
  <si>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</si>
  <si>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</si>
  <si>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</si>
  <si>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</si>
  <si>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</si>
  <si>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</si>
  <si>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</si>
  <si>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</si>
  <si>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</si>
  <si>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</si>
  <si>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</si>
  <si>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</si>
  <si>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</si>
  <si>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</si>
  <si>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</si>
  <si>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</si>
  <si>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</si>
  <si>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</si>
  <si>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</si>
  <si>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</si>
  <si>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</si>
  <si>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1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</si>
  <si>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</si>
  <si>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</si>
  <si>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</si>
  <si>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</si>
  <si>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</si>
  <si>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</si>
  <si>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</si>
  <si>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</si>
  <si>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</si>
  <si>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</si>
  <si>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</si>
  <si>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</si>
  <si>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</si>
  <si>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</si>
  <si>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t>Средняя продолжительность прекращения передачи электрической энергии на точку поставки (Пsaidi), час.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</si>
  <si>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</si>
  <si>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3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</si>
  <si>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</si>
  <si>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</si>
  <si>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4</t>
  </si>
  <si>
    <t>Средняя продолжительность прекращения передачи электрической энергии при проведении ремонтных работ (Пsaidi), час.</t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</si>
  <si>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</si>
  <si>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5</t>
  </si>
  <si>
    <t>Средняя частота прекращений передачи электрической энергии при проведении ремонтных работ (Пsaifi), шт.</t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</si>
  <si>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</si>
  <si>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Показатель средней продолжительности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(Пsaidi)</t>
  </si>
  <si>
    <t>Показатель средней частоты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(Пsaifi)</t>
  </si>
  <si>
    <t xml:space="preserve">Максимальное за год число точек поставки потребителей услуг сетевой организации
</t>
  </si>
  <si>
    <t>II - Расчет показателя уровня качества осуществляемого технологического присоединения к сети</t>
  </si>
  <si>
    <t>III - СВОД ПО ПОКАЗАТЕЛЯМ НАДЕЖНОСТИ И КАЧЕСТВА И РАСЧЕТ ОБОБЩЕННОГО ПОКАЗАТЕЛЯ</t>
  </si>
  <si>
    <t>IV - Расчет корректировки НВВ по показателям надежности и качества</t>
  </si>
  <si>
    <t>Показатель средней продолжительности прекращения (Пsaidi)</t>
  </si>
  <si>
    <t>Показатель средней частоты прекращения (Пsaifi)</t>
  </si>
  <si>
    <t>Показатель уровня качества осуществляемого технологического присоединения к сети (Птпр)</t>
  </si>
  <si>
    <t>ООО "Сургутские городские электрические сети"</t>
  </si>
  <si>
    <t>АО "ЮРЭСК"</t>
  </si>
  <si>
    <t>ООО "Региональная энергетическая компания"</t>
  </si>
  <si>
    <t>ООО "СеверСетьРазвитие"</t>
  </si>
  <si>
    <t>ООО "Энергонефть Томск"</t>
  </si>
  <si>
    <t>АО "Черногорэнерго"</t>
  </si>
  <si>
    <t>Коэффициент качества</t>
  </si>
  <si>
    <t>Коэффициенты надежности</t>
  </si>
  <si>
    <t>Значения обобщенного показателя надежности и качества</t>
  </si>
  <si>
    <t>Процент корректрировки на текущий год при представлении достоверных отчетных данных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</si>
  <si>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</si>
  <si>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</si>
  <si>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</si>
  <si>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</si>
  <si>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</si>
  <si>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</si>
  <si>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</si>
  <si>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</si>
  <si>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</si>
  <si>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</si>
  <si>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</si>
  <si>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7</t>
  </si>
  <si>
    <t>Номер группы (m) территориальной 
сетевой организации по показателю
Пsaifi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</si>
  <si>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</si>
  <si>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</si>
  <si>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</si>
  <si>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</si>
  <si>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Примечания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</si>
  <si>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</si>
  <si>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Форма 8.1. Журнал учета данных первичной информации по всем 
прекращениям передачи электрической энергии, произошедшим на объектах сетевой организации</t>
  </si>
  <si>
    <t>АО "Россети Тюмень"</t>
  </si>
  <si>
    <t>Столбец1</t>
  </si>
  <si>
    <t>Средняя продолжительность прекращения передачи электрической энергии на точку поставки (Пsaidi), час</t>
  </si>
  <si>
    <t>Характеристики и (или) условия 
деятельности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</si>
  <si>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</si>
  <si>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</si>
  <si>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</si>
  <si>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</si>
  <si>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</si>
  <si>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</si>
  <si>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</si>
  <si>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</t>
  </si>
  <si>
    <t>АО "Сибирско-Уральская энергетическая компания"</t>
  </si>
  <si>
    <t>Субъект РФ</t>
  </si>
  <si>
    <t>Период регулирования</t>
  </si>
  <si>
    <t>Должностное лицо, ответственное за составление формы</t>
  </si>
  <si>
    <t>Фамилия, имя, отчество</t>
  </si>
  <si>
    <t>Должность</t>
  </si>
  <si>
    <t>Контактный телефон</t>
  </si>
  <si>
    <t>e-mail</t>
  </si>
  <si>
    <t xml:space="preserve">Расчет фактических значений показателей надежности и качества </t>
  </si>
  <si>
    <t>Наименование  организации</t>
  </si>
  <si>
    <t>Тюменская область</t>
  </si>
  <si>
    <t>Ханты-Мансийский автономный округ - Югра</t>
  </si>
  <si>
    <t>Ямало-Ненецкий автономный округ</t>
  </si>
  <si>
    <t>Добавить строку</t>
  </si>
  <si>
    <t xml:space="preserve"> X </t>
  </si>
  <si>
    <t xml:space="preserve"> </t>
  </si>
  <si>
    <t xml:space="preserve">ООО "Ханты-Мансийские городские электрические сети" </t>
  </si>
  <si>
    <t>АО "Горэлектросеть"</t>
  </si>
  <si>
    <t>ОА "Югорская территориальная энергетическая компания - Региональные сети"</t>
  </si>
  <si>
    <t>АО "Варьеганэнергонефть"</t>
  </si>
  <si>
    <t>АО «Аэропорт Сургут»</t>
  </si>
  <si>
    <t>АО "Югорская территориальная энергетическая компания - Региональные сети"</t>
  </si>
  <si>
    <t>2020</t>
  </si>
  <si>
    <t>Версия 1.0.4</t>
  </si>
  <si>
    <t>Шпинглер Алексей Валерьевич</t>
  </si>
  <si>
    <t>Заместитель начальника ОТЭЭ</t>
  </si>
  <si>
    <t>8 3467 31 85 95 доб. 9 1415</t>
  </si>
  <si>
    <t>Shpinglerav@yuresk.ru</t>
  </si>
  <si>
    <t>АО "ЮТЭК-Когалым"</t>
  </si>
  <si>
    <t>КЛ</t>
  </si>
  <si>
    <t>П/С 35/10 №30 Прибалтийская ЗРУ-10 кВ яч. 4; 18</t>
  </si>
  <si>
    <t>35</t>
  </si>
  <si>
    <t>09,03 2020.01.15</t>
  </si>
  <si>
    <t>09,19 2020.01.15</t>
  </si>
  <si>
    <t>В</t>
  </si>
  <si>
    <t>П/С Рижская КРУН-10; КРУН-6; ТП-93; ТП-28;</t>
  </si>
  <si>
    <t>Котельная ПМК</t>
  </si>
  <si>
    <t>оперативн журнал</t>
  </si>
  <si>
    <t>3.4.8</t>
  </si>
  <si>
    <t>4.4</t>
  </si>
  <si>
    <t>АО ЮРЭСК Советский филиал</t>
  </si>
  <si>
    <t>ВЛ</t>
  </si>
  <si>
    <t>ПС 110/10 кВ "Алябьево" ВЛ-10 кВ ф."Мечта"</t>
  </si>
  <si>
    <t>10 (10.5)</t>
  </si>
  <si>
    <t>14,41 2020.01.16</t>
  </si>
  <si>
    <t>14,41 2020.01.17</t>
  </si>
  <si>
    <t>А</t>
  </si>
  <si>
    <t>ТП 16-231,ТП 16-229,ТП 16-225</t>
  </si>
  <si>
    <t>3.4.9</t>
  </si>
  <si>
    <t>4.12</t>
  </si>
  <si>
    <t>АО ЮРЭСК Ханты-Мансийск</t>
  </si>
  <si>
    <t>ВЛ-10 Ярки-1</t>
  </si>
  <si>
    <t>12,06 2020.01.17</t>
  </si>
  <si>
    <t>13,10 2020.01.17</t>
  </si>
  <si>
    <t>ТП</t>
  </si>
  <si>
    <t>ОАО ЮТЭК-РС</t>
  </si>
  <si>
    <t>АО ЮРЭСК</t>
  </si>
  <si>
    <t>РП</t>
  </si>
  <si>
    <t>РП-2, КЛ-10 ф. 4-01-2</t>
  </si>
  <si>
    <t>02,20 2020.01.25</t>
  </si>
  <si>
    <t>03,43 2020.01.25</t>
  </si>
  <si>
    <t>ТП 5-401 Т2, ТП 5-402 Т2, ТП 5-403 Т2, ТП 5-404 Т2, ТП 5-405 Т2</t>
  </si>
  <si>
    <t>25/01/5 27.01.2020</t>
  </si>
  <si>
    <t>3.4.14</t>
  </si>
  <si>
    <t>АО ЮРЭСК Белоярский</t>
  </si>
  <si>
    <t>ЦРП-№10-1, В-10 яч.6 ЦРП-10-4</t>
  </si>
  <si>
    <t>14,07 2020.01.25</t>
  </si>
  <si>
    <t>15,00 2020.01.25</t>
  </si>
  <si>
    <t>ЦРП№10-4;РП№10-1;ТП №10-29; №10-30; №10-27;№10-100;№10-101</t>
  </si>
  <si>
    <t>оперативн журнал 25.01.2020 стр.68</t>
  </si>
  <si>
    <t>3.4.7.4</t>
  </si>
  <si>
    <t>ПС 35/10 Ярки, ВЛ-10 Базьяны</t>
  </si>
  <si>
    <t>10,55 2020.01.26</t>
  </si>
  <si>
    <t>15,31 2020.01.26</t>
  </si>
  <si>
    <t>ПС 110/10 кВ "Советская" ВЛ-10 кВ ф."МК-156"</t>
  </si>
  <si>
    <t>12,13 2020.01.26</t>
  </si>
  <si>
    <t>14,47 2020.01.26</t>
  </si>
  <si>
    <t>ТП 16-087, ТП 16-088, ТП 16-089, ТП 16-090, ТП 16-091, ТП 16-092, ТП 16-093, ТП 16-094, ТП 16-095, ТП 16-096, ТП 16-097, ТП 16-098, ТП 16-099, ТП 16-103, ТП 16-131, ТП 16-132, ТП 16-132Н, ТП 16-142, ТП 16-159, ТП 16-173, ТП 16-174, ТП 16-185, ТП 16-184, ТП 16-190</t>
  </si>
  <si>
    <t>4.21</t>
  </si>
  <si>
    <t>Советский филиал
"ЮРЭСК"</t>
  </si>
  <si>
    <t>ПС Хвойная
ЗРУ-10кВ 2 С.Ш.-10</t>
  </si>
  <si>
    <t>17,28 2020.02.02</t>
  </si>
  <si>
    <t>18,20 2020.02.02</t>
  </si>
  <si>
    <t>ТП 9-8-5, ТП 9-8-6, ТП 9-8-7, ТП 9-8-12, ТП 9-10-1, ТП 9-10-2, ТП 9-10-3, ТП 9-10-4, ТП 9-10-5, ТП 9-11-7, ТП 9-11-3, ТП 9-11-4, ТП 9-10-1, ТП 9-1-4, ТП 9-1-5, ТП 9-1-6, ТП 9-1-7, ТП 9- 1-9, ТП 9-1-10, ТП 9-18-1, ТП 9-18-3, ТП 9-2-3, ТП 9-5-2, ТП 9-5-3, ТП 9-5-6, ТП 9-5-5, ТП 9-18-2, ТП 9-18-5, ТП 9-2-6, ТП 9-2-5, ТП 9-2-9, ТП 9-4-1, ТП 9-4-2, ТП 9-5А-1,ТП 9-5А-2, ТП 9-5-1, ТП 9-3-3, ТП 9-6-2, ТП 9-6-11, ТП 9-6-5, ТП 9-5-4, ТП 9-5-8, ТП 9-6-7, ТП 9-6-1, ТП 9-6-8, ТП 9-6-9, ТП 9-7-1, ТП 9-7-3, ТП 9-7-4, ТП 9-6-11, ТП 9-16-1, ТП 9-16-2, ТП 9-16-3</t>
  </si>
  <si>
    <t>ТП 9-10-2, ТП 9-10-3, ТП 9-10-4, ТП 9-10-5, ТП 9-11-7, ТП 9-11-3, ТП 9-11-4, ТП 9-10-1, ТП 9-1-4, ТП 9-1-5, ТП 9-1-6, ТП 9-1-7, ТП 9- 1-9, ТП 9-1-10, ТП 9-18-1, ТП 9-18-3, ТП 9-2-3, ТП 9-5-2, ТП 9-5-3, ТП 9-5-6, ТП 9-5-5, ТП 9-18-2, ТП 9-18-5, ТП 9-2-6, ТП 9-2-5, ТП 9-2-9, ТП  9-4-1, ТП 9-4-2, ТП 9-5А-1,ТП 9-5А-2, ТП 9-5-1, ТП 9-3-3, ТП 9-6-2, ТП 9-6-11, ТП 9-6-5, ТП 9-5-4, ТП 9-5-8</t>
  </si>
  <si>
    <t>4/20 2020.02.02</t>
  </si>
  <si>
    <t>АО ЮРЭСК ЮТЭК-ХМР</t>
  </si>
  <si>
    <t>ПС 110/10 кВ "Луговская" ВЛ-10 кВ ф."Троица-1"</t>
  </si>
  <si>
    <t>20,30 2020.02.07</t>
  </si>
  <si>
    <t>ОЖ</t>
  </si>
  <si>
    <t>3.4.1</t>
  </si>
  <si>
    <t>4.20</t>
  </si>
  <si>
    <t>АО ЮРЭСК Няганьский филиал</t>
  </si>
  <si>
    <t>ВЛ-110 Октябрьская-Кода-1</t>
  </si>
  <si>
    <t>110</t>
  </si>
  <si>
    <t>13,33 2020.02.16</t>
  </si>
  <si>
    <t>13,53 2020.02.16</t>
  </si>
  <si>
    <t>3.4.9.3</t>
  </si>
  <si>
    <t>4.2</t>
  </si>
  <si>
    <t>ТП№2-50 камера трансформатора Т-2</t>
  </si>
  <si>
    <t>14,11 2020.02.19</t>
  </si>
  <si>
    <t>14,34 2020.02.19</t>
  </si>
  <si>
    <t>ТП№2-49,ТП№2-46,ТП№2-50, ТП№2-47, ТП№2-48, ТП№2-45, ТП№2-27;</t>
  </si>
  <si>
    <t>19.02.2020</t>
  </si>
  <si>
    <t>Белоярский филиал</t>
  </si>
  <si>
    <t>РП №10-5"АЗС" яч.№10 "Комарово"</t>
  </si>
  <si>
    <t>6 (6.3)</t>
  </si>
  <si>
    <t>00,10 2020.02.20</t>
  </si>
  <si>
    <t>18,40 2020.02.20</t>
  </si>
  <si>
    <t>18,5</t>
  </si>
  <si>
    <t>ТП№10-607,№10-001,№10-002,№10-003,№10-004,№10-005,№10-006,№10-007,№10-008</t>
  </si>
  <si>
    <t>оперативн журнал 20.02.2020 стр.149-150</t>
  </si>
  <si>
    <t>3.4.8.1, 3.4.8.2</t>
  </si>
  <si>
    <t>АО ЮРЭСК г. Ханты-Мансийск</t>
  </si>
  <si>
    <t>ПС 110/10 Западная, КЛ-10 РП-44-2.</t>
  </si>
  <si>
    <t>09,32 2020.03.02</t>
  </si>
  <si>
    <t>13,41 2020.03.05</t>
  </si>
  <si>
    <t>Муниципальное предприятие "Ханты-Мансийские городские электрические сети" г. Ханты-Мансийск</t>
  </si>
  <si>
    <t>ПС 110/10 кВ "Алябьево" ВЛ-10 кВ ф."Алябьево"</t>
  </si>
  <si>
    <t>14,55 2020.03.06</t>
  </si>
  <si>
    <t>17,13 2020.03.06</t>
  </si>
  <si>
    <t>ТП 16-301;ТП 16-302;ТП 16-303; ТП 16-303;ТП 16-304;ТП 16-305; ТП 16-306;ТП 16-307;ТП 16-308; ТП 16-309;ТП 16-310;ТП 16-311</t>
  </si>
  <si>
    <t>Котельная-1;Скважины-1;ВОС-1;КОС-1; Амбулатория-1; Школа-1; Дет.сад -1;</t>
  </si>
  <si>
    <t>7/20 2020.03.06</t>
  </si>
  <si>
    <t>3.4.13</t>
  </si>
  <si>
    <t>ПС 110/10 Алябьево, ВЛ-10 Пионерский-2.</t>
  </si>
  <si>
    <t>07,40 2020.03.11</t>
  </si>
  <si>
    <t>08,41 2020.03.11</t>
  </si>
  <si>
    <t>ТП 16-207;ТП 16-209;ТП 16-211; ТП 16-212;ТП 16-213;ТП 16-222; ТП 16-224;ТП 16-206;ТП 16-214; ТП 16-216;ТП 16-223.ТП 16-217П;ТП 16-220П;ТП 16-228П;ТП 16-230П</t>
  </si>
  <si>
    <t>КНС-1; Дет Сад-1; Дет дом «Берегиня», Больница; Котельная-2шт. СППВ (очистка воды)</t>
  </si>
  <si>
    <t>9/20 2020.03.11</t>
  </si>
  <si>
    <t>ПС 110/10 Алябьево, ВЛ-10 Пионерский-1.</t>
  </si>
  <si>
    <t>08,10 2020.03.11</t>
  </si>
  <si>
    <t>11,28 2020.03.11</t>
  </si>
  <si>
    <t>ТП 16-201; ТП16-202; ТП 16-203;ТП 16-204;ТП 16-205;ТП 16-208;ТП 16-210; ТП 16-215;ТП 16-219;ТП 16-221;ТП 16-206;ТП 16-214;ТП 16-216; ТП 16-223;ТП 16-226П;ТП 16-232П</t>
  </si>
  <si>
    <t>Школа-1; Детсад-1; КНС-1, Котельная-1, Больница-1.</t>
  </si>
  <si>
    <t>3.4.2</t>
  </si>
  <si>
    <t>АО ЮРЭСК Няганьский филиала</t>
  </si>
  <si>
    <t>РП-10 кВ 5-20, В-10 Геологов</t>
  </si>
  <si>
    <t>14,58 2020.03.29</t>
  </si>
  <si>
    <t>18,14 2020.03.29</t>
  </si>
  <si>
    <t>ТП 17-01,ТП 17-03,ТП 17-05,ТП 17-06,ТП 17-07,ТП 17-08,ТП 17-23,ТП 17-20,ТП 17-26,ТП 17-29</t>
  </si>
  <si>
    <t>107-109 29.03.20г</t>
  </si>
  <si>
    <t>3.4.8.5</t>
  </si>
  <si>
    <t>АО ЮРЭСК Ханты-Мансийский район</t>
  </si>
  <si>
    <t>ПС 110 кВ ГИБДД", ВЛ-10 "Шапша-2"</t>
  </si>
  <si>
    <t>07,22 2020.04.02</t>
  </si>
  <si>
    <t>07,27 2020.04.02</t>
  </si>
  <si>
    <t>ВЛ-10 кВ</t>
  </si>
  <si>
    <t>оперативный журнал</t>
  </si>
  <si>
    <t>3.4.10</t>
  </si>
  <si>
    <t>АО ЮРЭСК Кондинский филиал</t>
  </si>
  <si>
    <t>КВЛ</t>
  </si>
  <si>
    <t>КВЛ-10 Промплощадка</t>
  </si>
  <si>
    <t>23,35 2020.04.07</t>
  </si>
  <si>
    <t>00,33 2020.04.08</t>
  </si>
  <si>
    <t>ТП №12-68, ТП № 12-69, ТП №12-70, ТП №12-71, ТП №12-32, ТП ДКВР (2Т), ТП 12-38, 12-84</t>
  </si>
  <si>
    <t>23,36, 2020.04.07</t>
  </si>
  <si>
    <t>3.4.12.2</t>
  </si>
  <si>
    <t>ВЛ-10 Белогорье-2</t>
  </si>
  <si>
    <t>00,56 2020.04.08</t>
  </si>
  <si>
    <t>01,07 2020.04.08</t>
  </si>
  <si>
    <t>РП 5-20, ВЛ-10 Промбаза</t>
  </si>
  <si>
    <t>09,11 2020.04.08</t>
  </si>
  <si>
    <t>10,21 2020.04.08</t>
  </si>
  <si>
    <t>оперативный журнал от 12.03.20.стр 148-150</t>
  </si>
  <si>
    <t>РП 5-17, ВЛ-10 ГУС</t>
  </si>
  <si>
    <t>11,10 2020.04.08</t>
  </si>
  <si>
    <t>12,07 2020.04.08</t>
  </si>
  <si>
    <t>ТП 5-1426, ТП 5-1419, ТП 5-1406 Т-2, ТП Ростелеком Т2, ТП 5-1439, ТП ГСК-Трубник, ТП 5-1436, ТП ГСК-Мотор, ТП 14-48, ТП ГСК-Геофизик, ТП 14-42, ТП ПК-Строитель, ТП 5-1460</t>
  </si>
  <si>
    <t>оперативный журнал от 12.03.20. стр. 150-152</t>
  </si>
  <si>
    <t>АО ЮРЭСК Няганский филиал</t>
  </si>
  <si>
    <t>РП-10 кВ "5-6", КЛ-10 ТП-5</t>
  </si>
  <si>
    <t>09,44 2020.04.09</t>
  </si>
  <si>
    <t>10,45 2020.04.09</t>
  </si>
  <si>
    <t>ТП 5-5 Т-2</t>
  </si>
  <si>
    <t>оперативный журнал от 12.03.20. стр. 156-162</t>
  </si>
  <si>
    <t>3.4.8.1</t>
  </si>
  <si>
    <t>АО ЮРЭСК АО "ЮТЭК-Когалым"</t>
  </si>
  <si>
    <t>ПС №30 Прибалтийская КЛ-10 яч№3</t>
  </si>
  <si>
    <t>09,40 2020.04.15</t>
  </si>
  <si>
    <t>10,46 2020.04.15</t>
  </si>
  <si>
    <t>ТП№2-29; ТП№2-139; ТП№2-91; ТП№2-94</t>
  </si>
  <si>
    <t>15.04.2020</t>
  </si>
  <si>
    <t>ПС 35/6 кВ "№ 36" КЛ-6 кВ ф."ТП-1 ввод 2"</t>
  </si>
  <si>
    <t>07,13 2020.04.18</t>
  </si>
  <si>
    <t>09,05 2020.04.18</t>
  </si>
  <si>
    <t>ТП-1 ООО МАК</t>
  </si>
  <si>
    <t>18.04.2020</t>
  </si>
  <si>
    <t>3.4.9.1</t>
  </si>
  <si>
    <t>ПС 35/6 №32, КЛ-6 32-15</t>
  </si>
  <si>
    <t>17,43 2020.04.19</t>
  </si>
  <si>
    <t>17,55 2020.04.19</t>
  </si>
  <si>
    <t>КЛ-6кВ ф-35-15 оп№14/1 РЛНД-6-ТП№2-64 РУ-6кВ яч ШВВУ на Т-2</t>
  </si>
  <si>
    <t>19.04.2020</t>
  </si>
  <si>
    <t>ВЛ-10 Вокзал</t>
  </si>
  <si>
    <t>19,12 2020.04.22</t>
  </si>
  <si>
    <t>05,45 2020.04.23</t>
  </si>
  <si>
    <t>ЗРУ-6 НПС Кума, ВЛ-10 Поселок</t>
  </si>
  <si>
    <t>13,09 2020.04.24</t>
  </si>
  <si>
    <t>14,33 2020.04.24</t>
  </si>
  <si>
    <t>ТП № 12-600,ТП № 12-601,ТП № 12-602,ТП № 12-603,ТП № 12-604,ТП № 12-605,ТП № 12-606,ТП № 12-607,ТП № 12-608,ТП № 12-609,ТП № 12-610,ТП № 12-611,ТП № 12-612,ТП № 12-613,ТП № 12-619,ТП № 12-620</t>
  </si>
  <si>
    <t>13,09, 2020.04.24</t>
  </si>
  <si>
    <t>3.4.12.5</t>
  </si>
  <si>
    <t>16,14 2020.04.26</t>
  </si>
  <si>
    <t>19,25 2020.04.26</t>
  </si>
  <si>
    <t>16,14, 2020.04.26</t>
  </si>
  <si>
    <t>ПС 35 кВ "Сеуль", В-6 "Поселок"</t>
  </si>
  <si>
    <t>19,00 2020.04.26</t>
  </si>
  <si>
    <t>22,25 2020.04.26</t>
  </si>
  <si>
    <t>ЦРП №10-1 Город, В-10 Ввод№1</t>
  </si>
  <si>
    <t>23,37 2020.04.26</t>
  </si>
  <si>
    <t>23,52 2020.04.26</t>
  </si>
  <si>
    <t>ЦРП№10-1 "Город" Яч.№25,27, 29,31,33,35</t>
  </si>
  <si>
    <t>оперативн журнал 26.04.2020 стр.137</t>
  </si>
  <si>
    <t>ПС 35/6 №35 Поселковая, В-6 яч. №16,</t>
  </si>
  <si>
    <t>16,32 2020.05.04</t>
  </si>
  <si>
    <t>18,10 2020.05.04</t>
  </si>
  <si>
    <t>ТП№2-104,160,161,111,112,113,114,118,137</t>
  </si>
  <si>
    <t>ПС 110/35/10 Южная ВЛ-10 Южный-07</t>
  </si>
  <si>
    <t>07,58 2020.05.05</t>
  </si>
  <si>
    <t>08,20 2020.05.05</t>
  </si>
  <si>
    <t>ЦРП-14 РУ-10кВ 1с.ш</t>
  </si>
  <si>
    <t>4.14</t>
  </si>
  <si>
    <t>КТП 20 кВ №18-4041, ВЛ-10 Пырьях-Кышик</t>
  </si>
  <si>
    <t>17,57 2020.05.08</t>
  </si>
  <si>
    <t>18,55 2020.05.08</t>
  </si>
  <si>
    <t>КТП №18-4041</t>
  </si>
  <si>
    <t>ПС 110/10 Алябьево, ВЛ-10 Алябьево</t>
  </si>
  <si>
    <t>13,03 2020.05.09</t>
  </si>
  <si>
    <t>14,52 2020.05.09</t>
  </si>
  <si>
    <t>4.3</t>
  </si>
  <si>
    <t>ЦРП № 2-6, КЛ-10 яч.15</t>
  </si>
  <si>
    <t>13,30 2020.05.10</t>
  </si>
  <si>
    <t>15,14 2020.05.10</t>
  </si>
  <si>
    <t>ТП№2-158, ТП№2-159, ТП№2-124, ТП№2-101, ТП№2-120</t>
  </si>
  <si>
    <t>РП-10 кВ "2" КЛ-10 кВ "Восточный-2"</t>
  </si>
  <si>
    <t>07,18 2020.05.13</t>
  </si>
  <si>
    <t>10,37 2020.05.13</t>
  </si>
  <si>
    <t>ТП 5-1409 ТП 5-1407 ТП Ростелеком ТП 5-1454 ТП Нагорный ТП ГСК Сибиряк ТП 5-1408 ТП 5-1451 ТП ИП Свиридов ТП ГСК ЮГАН ТП 5-1421 ТП 5-1455 ТП 5-1429 ТП 5-1430 ТП 14-44 ТП 37-01 ТП-5-1427</t>
  </si>
  <si>
    <t>№32/05/5 13.05.20</t>
  </si>
  <si>
    <t>АО ЮРЭСК Березовский филиал</t>
  </si>
  <si>
    <t>ПС 110/10 кВ "Игрим", ВЛ-110 Игрим-Березово-1</t>
  </si>
  <si>
    <t>18,51 2020.05.13</t>
  </si>
  <si>
    <t>3.4.12.3</t>
  </si>
  <si>
    <t>ВЛ-10 Тюли</t>
  </si>
  <si>
    <t>22,11 2020.05.13</t>
  </si>
  <si>
    <t>22,20 2020.05.13</t>
  </si>
  <si>
    <t>ПС 110кВ Выкатная ВЛ-35 Кама</t>
  </si>
  <si>
    <t>22,13 2020.05.13</t>
  </si>
  <si>
    <t>ВЛ-20 Сыньеганский-Пырьях</t>
  </si>
  <si>
    <t>20 (21)</t>
  </si>
  <si>
    <t>23,24 2020.05.13</t>
  </si>
  <si>
    <t>02,04 2020.05.14</t>
  </si>
  <si>
    <t>КТП Сыньеганский</t>
  </si>
  <si>
    <t>ВЛ-10 Кышик</t>
  </si>
  <si>
    <t>02,39 2020.05.14</t>
  </si>
  <si>
    <t>ВЛ-10 Белогорье-1</t>
  </si>
  <si>
    <t>РП "9-10-1" КЛ-10 кВ "ф. 1-4"</t>
  </si>
  <si>
    <t>03,10 2020.05.17</t>
  </si>
  <si>
    <t>05,08 2020.05.17</t>
  </si>
  <si>
    <t>ТП 8-8, ТП 9-10-5, ТП 9-8-5, ТП 9-8-6, ТП 9-8-11</t>
  </si>
  <si>
    <t>Дет. Сад-2, Школа-2</t>
  </si>
  <si>
    <t>3.4.9, 3.4.10</t>
  </si>
  <si>
    <t>4.17</t>
  </si>
  <si>
    <t>ПС 110/10 кВ Чара,  КЛ-10 Пождепо-1</t>
  </si>
  <si>
    <t>12,33 2020.05.19</t>
  </si>
  <si>
    <t>15,27 2020.05.19</t>
  </si>
  <si>
    <t>ТП 5-1507 Т1 ТП 5-1432 ТП 5-1434 ТП 5-1418 Т2 ТП 5-1449 Т1</t>
  </si>
  <si>
    <t>№33/05/5 19.05.20</t>
  </si>
  <si>
    <t>4.13</t>
  </si>
  <si>
    <t>ПС 110/35/10 кВ "Юмас" КВЛ-10 кВ "Лиственничный"</t>
  </si>
  <si>
    <t>17,21 2020.05.19</t>
  </si>
  <si>
    <t>20,34 2020.05.19</t>
  </si>
  <si>
    <t>ТП № 12-35,ТП Вторметресурс-2,ТП № 12-88,ТП № 12-83КТП Видеофиксация,ТП № 12-233 2Т,ТП № 12-208 1Т,ТП № 12-214,ТП № 12-236,ТП № 12-201,ТП № 12-202,ТП № 12-204,ТП № 12-205,ТП № 12-206,ТП № 12-230,ТП № 12-228,ТП № 12-232</t>
  </si>
  <si>
    <t>4.11</t>
  </si>
  <si>
    <t>ПС 110/35/10 кВ "Юмас" КВЛ-10 кВ "Луговой"</t>
  </si>
  <si>
    <t>17,26 2020.05.19</t>
  </si>
  <si>
    <t>17,41 2020.05.19</t>
  </si>
  <si>
    <t>ТП № 12-23,ТП Вторметресурс-1,ТП Строинвест,ТП № 12-42,ТП № 12-34,ТП № 12-73,ТП № 12-74,ТП № 12-45,ТП № 12-5,ТП № 12-16,ТП № 12-60 1Т,ТП № 12-47 1Т</t>
  </si>
  <si>
    <t>КТП-20/10 №18-4041 (Пырьях)</t>
  </si>
  <si>
    <t>18,41 2020.05.19</t>
  </si>
  <si>
    <t>19,13 2020.05.19</t>
  </si>
  <si>
    <t>ВЛ-35 Выкатная-Кама</t>
  </si>
  <si>
    <t>20,40 2020.05.19</t>
  </si>
  <si>
    <t>23,12 2020.05.19</t>
  </si>
  <si>
    <t>КПП 6/20 Игрим №11-2114,  ВЛЗ-20 Ванзетур</t>
  </si>
  <si>
    <t>23,30 2020.05.19</t>
  </si>
  <si>
    <t>00,20 2020.05.20</t>
  </si>
  <si>
    <t>КЛ-10 Фарада-1</t>
  </si>
  <si>
    <t>19,27 2020.05.20</t>
  </si>
  <si>
    <t>ПС 35/10 Тесла, ВЛ-10 Лесников</t>
  </si>
  <si>
    <t>14,30 2020.05.22</t>
  </si>
  <si>
    <t>15,13 2020.05.22</t>
  </si>
  <si>
    <t>ТП № 12-309,ТП № 12-326,ТП № 12-307</t>
  </si>
  <si>
    <t>16,40 2020.05.23</t>
  </si>
  <si>
    <t>16,53 2020.05.23</t>
  </si>
  <si>
    <t>ПС 35/10 Луговая, ВЛ-10 Лесоцех</t>
  </si>
  <si>
    <t>10,00 2020.05.25</t>
  </si>
  <si>
    <t>10,55 2020.05.25</t>
  </si>
  <si>
    <t>ТП № 12-408,ТП №12-409,ТП №12-405</t>
  </si>
  <si>
    <t>ПС 110/35/10 Юмас, ВЛ-35 Луговая</t>
  </si>
  <si>
    <t>22,25 2020.05.25</t>
  </si>
  <si>
    <t>ПС110/35/6 "Урай", ВЛ-35 Урай-Половинка-2</t>
  </si>
  <si>
    <t>22,57 2020.05.25</t>
  </si>
  <si>
    <t>ВЛ-110 Урай-Новая-2 (ПС 110 Сухой Бор", ПС 35 "Мулымская")</t>
  </si>
  <si>
    <t>00,38 2020.05.26</t>
  </si>
  <si>
    <t>02,20 2020.05.26</t>
  </si>
  <si>
    <t>ТП № 12-801,ТП № 12-802, ТП № 12-803,ТП № 12-804,ТП № 12-805,ТП № 12-806,ТП № 12-807, ТП №12-808, ТП №12-809, ТП №12-810, ТП №12-811, ТП №12-812, ТП №12-813, ТП №12-814, ТП №12-815, ТП №12-816, ТП №12-817, ТП №12-818, ТП №12-819, ТП №12-820, ТП №12-821, ТП №12-822, ТП №12-823, ТП №12-824, ТП №12-825, ТП №12-839, ТП №12-840, ТП №12-841, ТП Переправа, ТП-«Узел задвижек № 8», ТП-«Узел задвижек № 9»</t>
  </si>
  <si>
    <t>ПС</t>
  </si>
  <si>
    <t>ПС 35/10 Луговая, 1Т</t>
  </si>
  <si>
    <t>00,50 2020.05.26</t>
  </si>
  <si>
    <t>ПС 110 кВ Урай, ВЛ-35 Урай-Половинка-1</t>
  </si>
  <si>
    <t>13,44 2020.05.26</t>
  </si>
  <si>
    <t>15,23 2020.05.26</t>
  </si>
  <si>
    <t>П</t>
  </si>
  <si>
    <t>ТП № 12-826,ТП № 12-827,ТП № 12-828,ТП № 12-829,ТП № 12-830,ТП № 12-831,ТП № 12-832,ТП № 12-833,ТП № 12-834,ТП № 12-835,ТП № 12-836,ТП № 12-837,ТП № 12-838</t>
  </si>
  <si>
    <t>ПС 110 кВ Юмас, ВЛ-35 Юмас-Луговая</t>
  </si>
  <si>
    <t>18,47 2020.05.26</t>
  </si>
  <si>
    <t>19,38 2020.05.26</t>
  </si>
  <si>
    <t>ТП № 12-401,ТП № 12-402,ТП № 12-403,ТП № 12-405,ТП № 12-406,ТП № 12-408,ТП № 12-409,ТП № 12-410,ТП № 12-411,ТП № 12-412,ТП № 12-415,ТП № 12-416,ТП № 12-417,ТП № 12-418,ТП № 12-419</t>
  </si>
  <si>
    <t>18-47 26.05.2020</t>
  </si>
  <si>
    <t>04,42 2020.05.27</t>
  </si>
  <si>
    <t>08,23 2020.05.27</t>
  </si>
  <si>
    <t>ПС 35 кВ Кама, ВЛ 10 кВ Алтай</t>
  </si>
  <si>
    <t>19,15 2020.05.28</t>
  </si>
  <si>
    <t>20,08 2020.05.28</t>
  </si>
  <si>
    <t>ТП №12-721, ТП № 12-722, ТП № 12-723, ТП № 12-724, ТП № 12-725, ТП № 12-726</t>
  </si>
  <si>
    <t>ПС 110 кВ Выкатная, ВЛ 35 кВ Выкатная-Цингалы-2 с отп. ПС 35 кВ Кама</t>
  </si>
  <si>
    <t>20,05 2020.05.28</t>
  </si>
  <si>
    <t>ПС 110 кВ Выкатная, ВЛ 10 кВ Реполовский</t>
  </si>
  <si>
    <t>21,47 2020.05.28</t>
  </si>
  <si>
    <t>09,23 2020.05.29</t>
  </si>
  <si>
    <t>11,38 2020.05.29</t>
  </si>
  <si>
    <t>ПС 35/6 №35 Поселковая, ВЛ-6 яч. №7,</t>
  </si>
  <si>
    <t>10,41 2020.06.04</t>
  </si>
  <si>
    <t>11,32 2020.06.04</t>
  </si>
  <si>
    <t>ТП №2-124; 151; 152; 154; 155; 156; 157; 158; 159;</t>
  </si>
  <si>
    <t>МКЖД, Школа №1, ДС Березка</t>
  </si>
  <si>
    <t>04.06.2020</t>
  </si>
  <si>
    <t>ЦРП-2-1, КЛ-10 2-1-1</t>
  </si>
  <si>
    <t>11,45 2020.06.11</t>
  </si>
  <si>
    <t>12,08 2020.06.11</t>
  </si>
  <si>
    <t>тп-1; 37; 38; 40; ТП-Катконефть</t>
  </si>
  <si>
    <t>11.06.2020</t>
  </si>
  <si>
    <t>РП 10 кВ "№1" КЛ-10 кВ "РП-1-2"</t>
  </si>
  <si>
    <t>20,06 2020.06.11</t>
  </si>
  <si>
    <t>20,54 2020.06.11</t>
  </si>
  <si>
    <t>ТП 5-101,ТП 5-109,ТП 5-107,ТП 5-301,ТП 5-302,ТП 5-307,ТП 5-308</t>
  </si>
  <si>
    <t>11.06.20, 1-8</t>
  </si>
  <si>
    <t>ПС 110 кВ Выкатная, ВЛ 35 кВ Выкатная-Кама</t>
  </si>
  <si>
    <t>01,35 2020.06.12</t>
  </si>
  <si>
    <t>02,18 2020.06.12</t>
  </si>
  <si>
    <t>ТП № 12-725, ТП 12-726, ТП 12-723, ТП 12-722, ТП 12-721, ТП 12-724, ТП 12-720, ТП 12-719, ТП 12-718</t>
  </si>
  <si>
    <t>01-35 2020.06.12</t>
  </si>
  <si>
    <t>3.4.9.1, 3.4.12.3</t>
  </si>
  <si>
    <t>ПС 110/10 кВ "Советская" ВЛ-10 кВ ф."Кремень"</t>
  </si>
  <si>
    <t>12,31 2020.06.12</t>
  </si>
  <si>
    <t>22,24 2020.06.12</t>
  </si>
  <si>
    <t>ТП 16-126;ТП 16-105;ТП 16-086;ТП16-164;ТП 16-086;ТП 16-052</t>
  </si>
  <si>
    <t>30/20 2020.06.15</t>
  </si>
  <si>
    <t>14,00 2020.06.12</t>
  </si>
  <si>
    <t>14,53 2020.06.12</t>
  </si>
  <si>
    <t>ПС 110/10 Геологическая,  ВЛ-10 Нижний склад.</t>
  </si>
  <si>
    <t>17,02 2020.06.12</t>
  </si>
  <si>
    <t>18,10 2020.06.12</t>
  </si>
  <si>
    <t>ТП 9-8-1;ТП 9-14-4;ТП 9-14-5;ТП 9-14-13;ТП 9-16-6,ТП 9-14-7;ТП 9-14-13;ТП 9-16-1;ТП 9-16-2;ТП 9-16-3;ТП 8-2;ТП 8-13;ТП 8-14;ТП 14-1;ТП 14-2,ТП 14-6, 14-18, 16-4, 16-5,ТП 16-4,ТП 16-5. ТП 16-7,ТП 16-8,ТП 16-9,ТП 16-10,ТП 16-11,ТП 16-12,ТП 16-13;ТП 8-15;</t>
  </si>
  <si>
    <t>Дет. сад-1, Котельная-1, КНС-2.</t>
  </si>
  <si>
    <t>31/20 2020.06.15</t>
  </si>
  <si>
    <t>3.4.8, 3.4.8.3</t>
  </si>
  <si>
    <t>ПС 110 кВ Геологическая, ВЛ-10 Нижний склад</t>
  </si>
  <si>
    <t>19,23 2020.06.12</t>
  </si>
  <si>
    <t>20,14 2020.06.12</t>
  </si>
  <si>
    <t>17,21 2020.06.14</t>
  </si>
  <si>
    <t>20,01 2020.06.14</t>
  </si>
  <si>
    <t>ПС 110/35/6 Заречная,ВЛ-6 КНС-1</t>
  </si>
  <si>
    <t>15,25 2020.06.15</t>
  </si>
  <si>
    <t>17,04 2020.06.15</t>
  </si>
  <si>
    <t>ТП 5-3001,ТП 5-3002, ТП 5-3004</t>
  </si>
  <si>
    <t>34/06/5 16.06.20</t>
  </si>
  <si>
    <t>ВЛ-110 Вандмтор-Сергино-1</t>
  </si>
  <si>
    <t>17,34 2020.06.16</t>
  </si>
  <si>
    <t>21,42 2020.06.16</t>
  </si>
  <si>
    <t>ВЛ-110 Вандмтор-Сергино-2</t>
  </si>
  <si>
    <t>23,32 2020.06.16</t>
  </si>
  <si>
    <t>ВЛ-110 МДФ-Тавда</t>
  </si>
  <si>
    <t>03,56 2020.06.19</t>
  </si>
  <si>
    <t>ПС 110/10 МДФ ВЛ-10 Мортка-2</t>
  </si>
  <si>
    <t>14,50 2020.06.20</t>
  </si>
  <si>
    <t>16,20 2020.06.20</t>
  </si>
  <si>
    <t>ТП № 12-314, ТП 12-304, ТП 12-318, ТП 12-302, ТП 12-316, ТП 12-315, ТП 12-309</t>
  </si>
  <si>
    <t>14-50 2020.06.20</t>
  </si>
  <si>
    <t>3.4.7.2, 3.4.7.3</t>
  </si>
  <si>
    <t>ПС 110/10 МДФ ВЛ-10 Микрорайон</t>
  </si>
  <si>
    <t>ТП 12-310, ТП 12-317, ТП 12-323, ТП 12-324, ТП 12-301, ТП Прогрес-3, ТП прогрес-4, ТП ГСМ, ТП Газ</t>
  </si>
  <si>
    <t>ПС 110/10 МДФ,  ВЛ-10 Мортка-2</t>
  </si>
  <si>
    <t>19,30 2020.06.20</t>
  </si>
  <si>
    <t>20,26 2020.06.20</t>
  </si>
  <si>
    <t>3.4.12</t>
  </si>
  <si>
    <t>ПС 35/10 Ярки, ВЛ-10 Ярки-2</t>
  </si>
  <si>
    <t>07,22 2020.06.23</t>
  </si>
  <si>
    <t>09,59 2020.06.23</t>
  </si>
  <si>
    <t>ПС 110/35/10 кВ "Юмас" В-10 кВ "Луговой"</t>
  </si>
  <si>
    <t>04,48 2020.06.25</t>
  </si>
  <si>
    <t>05,30 2020.06.25</t>
  </si>
  <si>
    <t>ТП № 12-42, ТП 12-34, ТП 12-73, ТП 12-74, ТП 12-45, ТП 12-5, ТП 12-16, ТП 12-23, ТП Вторметресурс -1, ТП Стройинвест</t>
  </si>
  <si>
    <t>05-03 2020.06.25</t>
  </si>
  <si>
    <t>4.10</t>
  </si>
  <si>
    <t>ПС 110/35/10 кВ "Юмас" В-10 кВ "Лиственничный"</t>
  </si>
  <si>
    <t>06,03 2020.07.05</t>
  </si>
  <si>
    <t>10,03 2020.07.05</t>
  </si>
  <si>
    <t>КТП № 12-35,КТП Вторметресурс-2,КТП № 12-88,КТП № 12-83,КТП Видеофиксация,КТП № 12-233 2Т,КТП № 12-208 1Т,КТП № 12-214,КТП № 12-236,КТП № 12-201,КТП № 12-202,КТП № 12-204,КТП № 12-205,КТП № 12-206,КТП № 12-230,КТП № 12-228,КТП № 12-232</t>
  </si>
  <si>
    <t>КТП № 12-208,КТП  №12-233,КТП № 12-207,</t>
  </si>
  <si>
    <t>06-15 2020.05.19</t>
  </si>
  <si>
    <t>ПС 110 кВ Выкатная, ВЛ 10 кВ Сибирский</t>
  </si>
  <si>
    <t>09,36 2020.07.11</t>
  </si>
  <si>
    <t>11,20 2020.07.11</t>
  </si>
  <si>
    <t>ТП 18-013, 18-1006</t>
  </si>
  <si>
    <t>11.07.2020</t>
  </si>
  <si>
    <t>КТП 20кВ №18-4040, ВЛ 20 кВ Сыньеганский-Пырьях</t>
  </si>
  <si>
    <t>10,44 2020.07.11</t>
  </si>
  <si>
    <t>10,47 2020.07.11</t>
  </si>
  <si>
    <t>ТП 18-4015</t>
  </si>
  <si>
    <t>18,49 2020.07.11</t>
  </si>
  <si>
    <t>18,50 2020.07.11</t>
  </si>
  <si>
    <t>ПС 110 кВ Авангард, ВЛ-10 кВ ТП-2048-2</t>
  </si>
  <si>
    <t>10,05 2020.07.13</t>
  </si>
  <si>
    <t>17,05 2020.07.13</t>
  </si>
  <si>
    <t>13.07.2020</t>
  </si>
  <si>
    <t>03,38 2020.07.15</t>
  </si>
  <si>
    <t>03,55 2020.07.15</t>
  </si>
  <si>
    <t>15.07.2020</t>
  </si>
  <si>
    <t>06,22 2020.07.15</t>
  </si>
  <si>
    <t>06,38 2020.07.15</t>
  </si>
  <si>
    <t>ПС 110/10 кВ "Соболиная" ВЛ-10 кВ ф."Западный"</t>
  </si>
  <si>
    <t>10,56 2020.07.15</t>
  </si>
  <si>
    <t>12,28 2020.07.15</t>
  </si>
  <si>
    <t>ТП 16-108; ТП 16-123,ТП 16-161.ТП 16-079; ТП 16-122;ТП 16-148; ТП 16-152; ТП 16-153; ТП 16-154;ТП 16-155;ТП 16-156,ТП 16-053; ТП 16-083;ТП 16-106</t>
  </si>
  <si>
    <t>ПС 110/10 Соболиная, ВЛ-10 Западный</t>
  </si>
  <si>
    <t>ПС 35/10 Ярки, В-10 Ярки-1</t>
  </si>
  <si>
    <t>11,13 2020.07.15</t>
  </si>
  <si>
    <t>12,14 2020.07.15</t>
  </si>
  <si>
    <t>ПС 35/10 Ярки ВЛ-10 Ярки-1</t>
  </si>
  <si>
    <t>ПС 35 кВ Ярки, В-10 Базьяны</t>
  </si>
  <si>
    <t>12,19 2020.07.15</t>
  </si>
  <si>
    <t>13,17 2020.07.15</t>
  </si>
  <si>
    <t>ВЛ-110 Игрим-Березово-1</t>
  </si>
  <si>
    <t>16,52 2020.07.15</t>
  </si>
  <si>
    <t>17,01 2020.07.15</t>
  </si>
  <si>
    <t>ВЛ-110 Белоярская-Полноват-1</t>
  </si>
  <si>
    <t>17,53 2020.07.15</t>
  </si>
  <si>
    <t>17,57 2020.07.15</t>
  </si>
  <si>
    <t>ОЖ 15.07.2020</t>
  </si>
  <si>
    <t>ВЛ-110 Белоярская-Шеркалы</t>
  </si>
  <si>
    <t>ПС 110/10 Сергино, ВЛ-10 БПТОИК-1</t>
  </si>
  <si>
    <t>18,10 2020.07.15</t>
  </si>
  <si>
    <t>ПС 110/35/6 Березово фид№3</t>
  </si>
  <si>
    <t>19,32 2020.07.15</t>
  </si>
  <si>
    <t>20,19 2020.07.15</t>
  </si>
  <si>
    <t>ВЛЗ-20кВ Шайтанка</t>
  </si>
  <si>
    <t>20,22 2020.07.15</t>
  </si>
  <si>
    <t>ПС 110/10 Чара ВЛ-10 Транзит-1,2</t>
  </si>
  <si>
    <t>19,55 2020.07.15</t>
  </si>
  <si>
    <t>20,11 2020.07.15</t>
  </si>
  <si>
    <t>ТП 5-401 Т1, ТП 5-402 Т1, ТП 5-403 Т1, ТП 5-404 Т1, ТП 5-405 Т1.ТП 5-206 Т1, ТП 5-205 Т1, ТП 5-204 Т1, ТП 5-6,ТП 5-202 Т1, ТП 5-203 Т1, ТП Карат</t>
  </si>
  <si>
    <t>15.07.20г 195-196</t>
  </si>
  <si>
    <t>ПС 110/35/6 Березово фид№5</t>
  </si>
  <si>
    <t>20,13 2020.07.15</t>
  </si>
  <si>
    <t>21,20 2020.07.15</t>
  </si>
  <si>
    <t>20,15 2020.07.15</t>
  </si>
  <si>
    <t>22,10 2020.07.17</t>
  </si>
  <si>
    <t>РП-11-2112 ВЛЗ-6 Автозаправка</t>
  </si>
  <si>
    <t>21,05 2020.07.15</t>
  </si>
  <si>
    <t>22,00 2020.07.15</t>
  </si>
  <si>
    <t>АО ЮРЭСК СПП</t>
  </si>
  <si>
    <t>ВЛ-10 Сытомино-Горный-2</t>
  </si>
  <si>
    <t>03,09 2020.07.16</t>
  </si>
  <si>
    <t>03,22 2020.07.16</t>
  </si>
  <si>
    <t>МУП Сургутские районные электрические сети</t>
  </si>
  <si>
    <t>ПС 10 кВ Западно-Угутская, ВЛ 10 кВ Западно-Угутская-Каюково</t>
  </si>
  <si>
    <t>06,20 2020.07.16</t>
  </si>
  <si>
    <t>08,05 2020.07.16</t>
  </si>
  <si>
    <t>ПС 110/10 кВ "Зеленоборская" ВЛ-10 кВ ф."Поселок-1"</t>
  </si>
  <si>
    <t>20,31 2020.07.16</t>
  </si>
  <si>
    <t>02,58 2020.07.17</t>
  </si>
  <si>
    <t>ТП 16-805Н (1 ввод); ТП 16-815 (1 ввод); ТП 16-816 ( 1 ввод)</t>
  </si>
  <si>
    <t>Амбулатория-1</t>
  </si>
  <si>
    <t>ПС 110/10 кВ "Таежная" В-10 кВ ф."Березовский-1"</t>
  </si>
  <si>
    <t>20,39 2020.07.16</t>
  </si>
  <si>
    <t>23,59 2020.07.16</t>
  </si>
  <si>
    <t>ТП 16-503,16-505,16-506,16-507,16-508,16-509,16-511</t>
  </si>
  <si>
    <t>16-505,16-508,16-511</t>
  </si>
  <si>
    <t>ПС 110/10 кВ "Алябьево" ВЛ-10 кВ ф."Малиновский-2"</t>
  </si>
  <si>
    <t>00,56 2020.07.17</t>
  </si>
  <si>
    <t>ТП 16-401;ТП 16-402;ТП16-403;ТП 16-411;ТП1 6-413,ТП 16-414;ТП 16-418;ТП 16-404;ТП 16-405;ТП 16-408;ТП 16-409;ТП 16-410;ТП 16-416;ТП 16-417;ТП 16-419</t>
  </si>
  <si>
    <t>Котельная-1; Школа-1; Дет.сад -1; Скважины-1; ВОС-1; КОС-1; КНС-2; Амбулатория-2</t>
  </si>
  <si>
    <t>22,35 2020.07.16</t>
  </si>
  <si>
    <t>ПС 110/10 кВ "Алябьево" ВЛ-10 кВ ф."Малиновский"</t>
  </si>
  <si>
    <t>21,32 2020.07.16</t>
  </si>
  <si>
    <t>00,44 2020.07.17</t>
  </si>
  <si>
    <t>21,44 2020.07.16</t>
  </si>
  <si>
    <t>10,45 2020.07.17</t>
  </si>
  <si>
    <t>ПС 110/10 кВ "Алябьево" В-10 кВ ф."Пионерский-1"</t>
  </si>
  <si>
    <t>21,51 2020.07.16</t>
  </si>
  <si>
    <t>23,30 2020.07.16</t>
  </si>
  <si>
    <t>23,53 2020.07.16</t>
  </si>
  <si>
    <t>02,08 2020.07.17</t>
  </si>
  <si>
    <t>00,18 2020.07.17</t>
  </si>
  <si>
    <t>04,28 2020.07.17</t>
  </si>
  <si>
    <t>07,25 2020.07.17</t>
  </si>
  <si>
    <t>ПС 110 кВ Выкатная, ВЛ-10 Тюли</t>
  </si>
  <si>
    <t>11,05 2020.07.17</t>
  </si>
  <si>
    <t>11,19 2020.07.17</t>
  </si>
  <si>
    <t>11,39 2020.07.17</t>
  </si>
  <si>
    <t>11,48 2020.07.17</t>
  </si>
  <si>
    <t>17.07.2020</t>
  </si>
  <si>
    <t>ПС 110/10 кВ "Хвойная" ВЛ-10 кВ ф."Зеленая зона"</t>
  </si>
  <si>
    <t>21,35 2020.07.17</t>
  </si>
  <si>
    <t>03,38 2020.07.18</t>
  </si>
  <si>
    <t>21 ТП (18 ТП потребительские)</t>
  </si>
  <si>
    <t>ПС 220/110/10 Картопья, ВЛ-10 ЛПК-1</t>
  </si>
  <si>
    <t>21,57 2020.07.17</t>
  </si>
  <si>
    <t>ТП 16-028, ТП 16-056, ТП 16-061, ТП 16-064, ТП 16-070, ТП 16-145</t>
  </si>
  <si>
    <t>КНС-1</t>
  </si>
  <si>
    <t>ПС 220/110/10 Картопья, ВЛ-10 ЦРП</t>
  </si>
  <si>
    <t>00,14 2020.07.18</t>
  </si>
  <si>
    <t>ЦРП Советский</t>
  </si>
  <si>
    <t>22,03 2020.07.17</t>
  </si>
  <si>
    <t>13,20 2020.07.18</t>
  </si>
  <si>
    <t>РП-6-1, ВЛ-10 Аэропорт-1</t>
  </si>
  <si>
    <t>00,11 2020.07.18</t>
  </si>
  <si>
    <t>09,28 2020.07.18</t>
  </si>
  <si>
    <t>ТП ЦРП-1 Т1, ТП КДП Т1, ТП 5-2046, ТП БПРМ Т1, ТП Глисада, ТП ЦРП Т1, ТП ДПРМ Т1</t>
  </si>
  <si>
    <t>18.07.20Г211-213</t>
  </si>
  <si>
    <t>00,16 2020.07.18</t>
  </si>
  <si>
    <t>ПС 110/10 кВ "Хвойная" ВЛ-10 кВ ф."РП 4-2"</t>
  </si>
  <si>
    <t>03,10 2020.07.18</t>
  </si>
  <si>
    <t>12,17 2020.07.18</t>
  </si>
  <si>
    <t xml:space="preserve">ТП 9-1-1,ТП 9-1-3,ТП 9-1-4,ТП 9-1-5,ТП 9-1-6,ТП 9-1-7,ТП 9-1 -9,ТП 9-1-10,ТП 2-1,ТП 9-3-5,ТП 9-3-6,ТП 9-3-7,ТП 9-6-10 </t>
  </si>
  <si>
    <t>ПС 110/10 кВ "Хвойная" ВЛ-10 кВ ф."РП 4-1"</t>
  </si>
  <si>
    <t>15,44 2020.07.18</t>
  </si>
  <si>
    <t>ПС 110/10 кВ "Алябьево" В-10 кВ ф."Пионерский-2"</t>
  </si>
  <si>
    <t>03,51 2020.07.18</t>
  </si>
  <si>
    <t>04,44 2020.07.18</t>
  </si>
  <si>
    <t>04,45 2020.07.18</t>
  </si>
  <si>
    <t>07,55 2020.07.18</t>
  </si>
  <si>
    <t>08,55 2020.07.18</t>
  </si>
  <si>
    <t>ОЖ 18.07.2020</t>
  </si>
  <si>
    <t>ПС 110/10 кВ "Алябьево" В-10 кВ ф."Пионерский-1, 2"</t>
  </si>
  <si>
    <t>16,23 2020.07.18</t>
  </si>
  <si>
    <t>19,00 2020.07.18</t>
  </si>
  <si>
    <t>ПС 110 кВ Советская, ВЛ-10 МК-156</t>
  </si>
  <si>
    <t>17,10 2020.07.18</t>
  </si>
  <si>
    <t>19,59 2020.07.18</t>
  </si>
  <si>
    <t>ПС 110 кВ Чара ВЛ-10 кВ Транзит-1</t>
  </si>
  <si>
    <t>19,10 2020.07.18</t>
  </si>
  <si>
    <t>20,12 2020.07.18</t>
  </si>
  <si>
    <t>АО ЮРЭСК АО ЮРЭСК</t>
  </si>
  <si>
    <t>ПС 35 кВ "Ярки", В-10 "Ярки-1"</t>
  </si>
  <si>
    <t>21,27 2020.07.18</t>
  </si>
  <si>
    <t>07,12 2020.07.19</t>
  </si>
  <si>
    <t>07,16 2020.07.19</t>
  </si>
  <si>
    <t>ПС 35 кВ Инга, КВЛ-10 яч. 16 Ввод-1 ЦРП 2-7</t>
  </si>
  <si>
    <t>00,33 2020.07.20</t>
  </si>
  <si>
    <t>01,23 2020.07.20</t>
  </si>
  <si>
    <t>ЦРП-2-7; ТП-2-58; ТП-2-90</t>
  </si>
  <si>
    <t>ООО " Горводоканал"</t>
  </si>
  <si>
    <t>20.07.2020</t>
  </si>
  <si>
    <t>ПС 35 кВ Инга, КВЛ-10 яч. 1 Ввод-2 ЦРП 2-7</t>
  </si>
  <si>
    <t>КПП 6/20 № 11-1053 Березово, ВЛ-20 Пугоры</t>
  </si>
  <si>
    <t>22,17 2020.07.23</t>
  </si>
  <si>
    <t>22,28 2020.07.23</t>
  </si>
  <si>
    <t>23.07.2020</t>
  </si>
  <si>
    <t>4.9</t>
  </si>
  <si>
    <t>КПП 20 кВ п.г.т. Березово, ВЛЗ 20 кВ Шайтанка</t>
  </si>
  <si>
    <t>08,38 2020.07.26</t>
  </si>
  <si>
    <t>08,48 2020.07.26</t>
  </si>
  <si>
    <t>26.07.2020</t>
  </si>
  <si>
    <t>ПС 110/35/10 Самза, ВЛ-10 Поселок</t>
  </si>
  <si>
    <t>15,18 2020.07.30</t>
  </si>
  <si>
    <t>16,40 2020.07.30</t>
  </si>
  <si>
    <t>ПС 110/10 кВ "Геологическая" ВЛ-10 кВ ф."Лесокомбинат"</t>
  </si>
  <si>
    <t>18,03 2020.07.30</t>
  </si>
  <si>
    <t>20,13 2020.07.30</t>
  </si>
  <si>
    <t>ТП 9-9-1(1 ввод); ТП 9-14-13 (1 ввод); ТП 9-14-7( 1 ввод); ТП 9-17-8(1 ввод); ТП 9-8-11 (1 ввод); ТП 9-10-6(1 ввод). ТП 9-14-3(1 ввод)</t>
  </si>
  <si>
    <t xml:space="preserve">Дет. сад-1, Котельная-1, </t>
  </si>
  <si>
    <t>КВЛ-10 фид№6-06-1, фид№6-06-2</t>
  </si>
  <si>
    <t>09,27 2020.07.31</t>
  </si>
  <si>
    <t>13,14 2020.07.31</t>
  </si>
  <si>
    <t>ТП 5-606,ТП 5-607</t>
  </si>
  <si>
    <t>31.07.20г 280</t>
  </si>
  <si>
    <t>11,15 2020.07.31</t>
  </si>
  <si>
    <t>11,43 2020.07.31</t>
  </si>
  <si>
    <t>13,23 2020.07.31</t>
  </si>
  <si>
    <t>13,45 2020.07.31</t>
  </si>
  <si>
    <t>ПС 110/10 Сергино, ВЛ-10 Поселок-3</t>
  </si>
  <si>
    <t>09,30 2020.08.01</t>
  </si>
  <si>
    <t>11,35 2020.08.01</t>
  </si>
  <si>
    <t>РП-5-7, ВЛ-10 фид. №5-08</t>
  </si>
  <si>
    <t>09,33 2020.08.01</t>
  </si>
  <si>
    <t>10,35 2020.08.01</t>
  </si>
  <si>
    <t>ТП 5-507,ТП 5-508,ТП 5-509</t>
  </si>
  <si>
    <t>№38/08/5 01.08.20, 292-293</t>
  </si>
  <si>
    <t>ПС 110/10 Сергино, ВЛ-10 Поселок-4</t>
  </si>
  <si>
    <t>09,35 2020.08.01</t>
  </si>
  <si>
    <t>12,26 2020.08.01</t>
  </si>
  <si>
    <t>ПС 110/10 Сергино, ВЛ-10 Ж/дорога</t>
  </si>
  <si>
    <t>12,48 2020.08.01</t>
  </si>
  <si>
    <t>О/Ж</t>
  </si>
  <si>
    <t>КПП-20/10 кВ №18-4041, ВЛ-10 Пырьях</t>
  </si>
  <si>
    <t>17,05 2020.08.01</t>
  </si>
  <si>
    <t>17,26 2020.08.01</t>
  </si>
  <si>
    <t>18,14 2020.08.01</t>
  </si>
  <si>
    <t>18,21 2020.08.01</t>
  </si>
  <si>
    <t>ПС 110 кВ МДФ ВЛ-10 Мортка-1</t>
  </si>
  <si>
    <t>04,55 2020.08.05</t>
  </si>
  <si>
    <t>05,21 2020.08.05</t>
  </si>
  <si>
    <t>ТП 12-312</t>
  </si>
  <si>
    <t>2020.08.04 03-50</t>
  </si>
  <si>
    <t>ПС 35/10 Ямки, ВЛ-10 Юмас</t>
  </si>
  <si>
    <t>08,00 2020.08.05</t>
  </si>
  <si>
    <t>12,20 2020.08.05</t>
  </si>
  <si>
    <t>ТП 12-901, ТП 12-902, ТП 12-903, ТП 12-907, ТП 12-909, ТП " ОРТПЦ</t>
  </si>
  <si>
    <t>ТП 12-901, ТП 12-902, ТП 12-903, ТП 12-907, ТП 12-909, ТП " ОРТПЦ".</t>
  </si>
  <si>
    <t>2020.08.05 08-00</t>
  </si>
  <si>
    <t>16,15 2020.08.07</t>
  </si>
  <si>
    <t>17,29 2020.08.07</t>
  </si>
  <si>
    <t>4.13, 4.11</t>
  </si>
  <si>
    <t>16,18 2020.08.07</t>
  </si>
  <si>
    <t>21,55 2020.08.07</t>
  </si>
  <si>
    <t>ТП 9-17-43, 9-2-10, 9-17-41, 9-17-36, 9-17-19, 9-17-20, 9-17-39, 9-17-21, 9-17-22, 9-17-23,9-17-24, 9-17-25, 9-17-34, 9-17-38, 9-17-33, 9-17-26, 17-46 9-17-37, 9-17-45, 9-17-27, 9-17-35</t>
  </si>
  <si>
    <t>ПС 220/110/10 Картопья, ВЛ-10 ЖД-1.</t>
  </si>
  <si>
    <t>16,36 2020.08.07</t>
  </si>
  <si>
    <t>ТП 16-002;ТП 16-005;ТП 16-006;ТП 16-040;ТП 16-065;ТП 16-116;ТП 16-008;ТП 16-011;ТП 16-021;ТП 16-026;ТП 16-060;ТП 16-073;ТП 16-112;ТП 16-160;ТП 16-163</t>
  </si>
  <si>
    <t xml:space="preserve">Котельная-2; КНС-3; </t>
  </si>
  <si>
    <t>Школа-1; Дет.сад -1; Больница-1</t>
  </si>
  <si>
    <t>16,59 2020.08.07</t>
  </si>
  <si>
    <t>22,26 2020.08.07</t>
  </si>
  <si>
    <t>20,24 2020.08.09</t>
  </si>
  <si>
    <t>22,18 2020.08.09</t>
  </si>
  <si>
    <t>КПП-20/10 кВ №18-4041, ВЛ-10 Нялино</t>
  </si>
  <si>
    <t>03,00 2020.08.10</t>
  </si>
  <si>
    <t>03,24 2020.08.10</t>
  </si>
  <si>
    <t>08,34 2020.08.11</t>
  </si>
  <si>
    <t>08,50 2020.08.11</t>
  </si>
  <si>
    <t>2020.08.11 08-34</t>
  </si>
  <si>
    <t>12,03 2020.08.12</t>
  </si>
  <si>
    <t>16,24 2020.08.12</t>
  </si>
  <si>
    <t>ПС 110/10 Сергино, В-10  БПТОиК-1.</t>
  </si>
  <si>
    <t>05,31 2020.08.13</t>
  </si>
  <si>
    <t>РП-22, КЛ-10 ТП-1404</t>
  </si>
  <si>
    <t>12,22 2020.08.16</t>
  </si>
  <si>
    <t>15,24 2020.08.16</t>
  </si>
  <si>
    <t>ТП 5-1406 Т-1, 5-1405, 5-1404, 5-1403, 5-1402, 5-1413</t>
  </si>
  <si>
    <t>№ 40/08/5 16.08.20, 84-88</t>
  </si>
  <si>
    <t>КПП 20 кВ №18-4041, ВЛ-10 Пырьях-Нялино</t>
  </si>
  <si>
    <t>22,37 2020.08.18</t>
  </si>
  <si>
    <t>22,46 2020.08.18</t>
  </si>
  <si>
    <t>ПС 110 кВ Луговская, ВЛ-10 Белогорье-2</t>
  </si>
  <si>
    <t>14,05 2020.08.21</t>
  </si>
  <si>
    <t>ПС 110 кВ Луговская, ВЛ-10 Белогорье-1</t>
  </si>
  <si>
    <t>ПС 110 кВ Геологическая, КВЛ-10 Лесозавод</t>
  </si>
  <si>
    <t>11,20 2020.08.29</t>
  </si>
  <si>
    <t>12,45 2020.08.29</t>
  </si>
  <si>
    <t>ТП 9-14-16;ТП 9-17-4;ТП 9-17-40;ТП 9-17-7;ТП 9-17-8;ТП 9-17-28;ТП 9-17-3;ТП 9-17-5;ТП 9-17-12;ТП 9-17-42</t>
  </si>
  <si>
    <t xml:space="preserve">ВОС-1, </t>
  </si>
  <si>
    <t>РП-10 кВ "12-1" В-10 кВ Ввод-1, В-10 кВ Ввод-2</t>
  </si>
  <si>
    <t>22,20 2020.08.30</t>
  </si>
  <si>
    <t>23,15 2020.08.30</t>
  </si>
  <si>
    <t>ТП 12-64,ТП 12-36 2Т,12-39 , ТП 12-24, ТП 12-9, ТП 12-63, ТП 12-20, ТП 12-4, ТП 12-50, ТП 12-41, ТП 12-31, ТП 12-2, ТП 12-75, ТП 12-33, ТП 12-26, ТП 12-60, ТП 12-47, ТП 12-37, ТП 12-21, ТП 12-32, ТП 12-67, ТП 12-38, ТП12-84</t>
  </si>
  <si>
    <t>ТП 12-24, ТП 12-9</t>
  </si>
  <si>
    <t>2020.08.30 22-20</t>
  </si>
  <si>
    <t>01,28 2020.08.31</t>
  </si>
  <si>
    <t>01,40 2020.08.31</t>
  </si>
  <si>
    <t>11,28 2020.08.31</t>
  </si>
  <si>
    <t>11,29 2020.08.31</t>
  </si>
  <si>
    <t>ВЛ-110 Игрим-Березово-2</t>
  </si>
  <si>
    <t>08,10 2020.09.09</t>
  </si>
  <si>
    <t>09.09.2020</t>
  </si>
  <si>
    <t>ЦРП 10кВ Советский, КВЛ-10 Строительный</t>
  </si>
  <si>
    <t>07,28 2020.09.12</t>
  </si>
  <si>
    <t>08,43 2020.09.12</t>
  </si>
  <si>
    <t>ТП 16-015, ТП 16-059, ТП 16-074, ТП 16-169, ТП 16-170</t>
  </si>
  <si>
    <t>79/20 2020.09.12</t>
  </si>
  <si>
    <t>ПС 110/10 Чульчам, КЛ-10 РП-3-2</t>
  </si>
  <si>
    <t>14,54 2020.09.16</t>
  </si>
  <si>
    <t>15,26 2020.09.16</t>
  </si>
  <si>
    <t>РП 5-3 Т-2, ТП 5-303 Т2, ТП 5-304 Т2, ТП 5-305 Т2, 5-306 Т2, ТП 5-713 Т-1, ТП 5-712 Т-2, ТП 5-2104 Т-1, ТП 5-702, ТП 5-701, ТП 5-710, ТП 5-711, ТП 5-5 Т-1, ТП 5-01 Т-2, ТП 5-502 Т-2, ТП 5-507, ТП 5-508, ТП 5-509, ТП 5-601 Т-2, ТП 5-604, ТП 5-605, ТП 5-606 Т-2, ТП 5-607 Т-2, ТП 7-15 Т-2, ТП 5-406 Т-2, ТП 5-407 Т-2, ТП 5-408 Т-2, ТП 5-409 Т-2, ТП Осадчук</t>
  </si>
  <si>
    <t>16.09.2020 224-225</t>
  </si>
  <si>
    <t>ПС 110/10 кВ Кода, ВЛ-10 Центр</t>
  </si>
  <si>
    <t>12,27 2020.09.21</t>
  </si>
  <si>
    <t>13,56 2020.09.21</t>
  </si>
  <si>
    <t>21.09.2020</t>
  </si>
  <si>
    <t>АО ЮРЭСК Белоярский филиал</t>
  </si>
  <si>
    <t>ЦРП-№10-1, ВЛ-10 ф. №1.</t>
  </si>
  <si>
    <t>13,45 2020.09.21</t>
  </si>
  <si>
    <t>13,58 2020.09.21</t>
  </si>
  <si>
    <t>ЦРП№10-1 "Город" Яч.№25,27, 29,31,33,35,37</t>
  </si>
  <si>
    <t>оперативн журнал 21.09.2020 стр.93</t>
  </si>
  <si>
    <t>ПС 35/6 №35 Поселковая, ВЛ-6 ф. 35-03</t>
  </si>
  <si>
    <t>10,40 2020.09.24</t>
  </si>
  <si>
    <t>11,38 2020.09.24</t>
  </si>
  <si>
    <t>ТП№2-126</t>
  </si>
  <si>
    <t>10.05.2020</t>
  </si>
  <si>
    <t>3.4.8.2</t>
  </si>
  <si>
    <t>ПС 110/35/10 кВ "Юмас" В-10 кВ "Нефтяник-2"</t>
  </si>
  <si>
    <t>16,50 2020.09.24</t>
  </si>
  <si>
    <t>17,04 2020.09.24</t>
  </si>
  <si>
    <t>ТП № 12-12 1Т, ТП № 12-13 1Т, ТП № 12-58 1Т, ТП № 12-44, ТП № 12-22, ТП № 12-56, ТП № 12-80, ТП № 12-57 2Т, ТП № 12-59, ТП № 12-59 ,ТП № 12-61 ,ТП № 12-62, ТП № 12-65, ТП № 12-15 2Т</t>
  </si>
  <si>
    <t>ТП №12-58 1Т, ТП № 12-57 2Т, ТП № 12-12 1Т,ТП № 12-15 2Т.</t>
  </si>
  <si>
    <t>2020.09.24 16-50</t>
  </si>
  <si>
    <t>ПС 110/10 Авангард КВЛ-10 РП-20-2</t>
  </si>
  <si>
    <t>12,02 2020.09.27</t>
  </si>
  <si>
    <t>12,20 2020.09.27</t>
  </si>
  <si>
    <t>оперативн журнал 27.09.2020</t>
  </si>
  <si>
    <t>ПС 220 кВ Картопья, КВЛ-10 Поселок</t>
  </si>
  <si>
    <t>18,35 2020.10.09</t>
  </si>
  <si>
    <t>19,17 2020.10.09</t>
  </si>
  <si>
    <t>ТП 16-004;ТП 16-015;ТП 16-029;ТП 16-031;ТП 16-032;ТП 16-034;ТП 16-037;ТП 16-047;ТП 16-050;ТП16-051;ТП 16-056;ТП 16-057;ТП 16-066; ТП 16-102;ТП 16-139;ТП 16-169;ТП 16-170;ТП 16-182</t>
  </si>
  <si>
    <t>Дет. Сад-2, Болница-1, Котельная-3, Школа-2, Колледж-1</t>
  </si>
  <si>
    <t>89/20 2020.10.09</t>
  </si>
  <si>
    <t>ВЛ-6 КРБ</t>
  </si>
  <si>
    <t>16,40 2020.10.13</t>
  </si>
  <si>
    <t>16,53 2020.10.14</t>
  </si>
  <si>
    <t>24,217</t>
  </si>
  <si>
    <t>ТП №10-604, №10-605, ТП"КРБ</t>
  </si>
  <si>
    <t>оперативн журнал 13.10.2020 стр.170</t>
  </si>
  <si>
    <t>ЦРП №10-1 Город В-10 Ввод №2</t>
  </si>
  <si>
    <t>13,37 2020.10.21</t>
  </si>
  <si>
    <t>13,57 2020.10.21</t>
  </si>
  <si>
    <t>0,333</t>
  </si>
  <si>
    <t>оперативн журнал 21.10.2020 стр.9</t>
  </si>
  <si>
    <t>ПС 110/10 Сосновская,  ВЛ-10 Юильск.</t>
  </si>
  <si>
    <t>14,15 2020.10.24</t>
  </si>
  <si>
    <t>14,10 2020.10.28</t>
  </si>
  <si>
    <t>ТП №10-1047</t>
  </si>
  <si>
    <t>оперативн журнал 24.10.2020 стр.24</t>
  </si>
  <si>
    <t>РП-12-1, ВЛ-10 Центральный</t>
  </si>
  <si>
    <t>18,58 2020.10.24</t>
  </si>
  <si>
    <t>20,55 2020.10.24</t>
  </si>
  <si>
    <t>ТП 12-20, 12-4 1Т, ТП № 12-2, ТП 12-46 1Т, ТП 12-26, ТП 12-48, ТП 12-60 2Т, ТП 12-47 2Т, ТП 12-33, ТП 12-75, ТП 12-10, ТП 12-33, ТП 12-37, ТП 12-21, ТП 12-38, ТП 12-84, ТП БМТО, ТП КТД, ТП Брег</t>
  </si>
  <si>
    <t>ТП 12-75, ТП 12-47 2Т</t>
  </si>
  <si>
    <t>2020.10.24 18-58</t>
  </si>
  <si>
    <t>17,47 2020.10.28</t>
  </si>
  <si>
    <t>18,59 2020.10.28</t>
  </si>
  <si>
    <t>ТП 16-805; ТП 16-805Н; ТП 16-806; ТП 16-808; ТП 16-809; ТП 16-810; ТП 16-812, ТП 16-813; ТП 16-814; ТП 16-815 ТП 16-816Н; ТП 16-817Н; ТП 16-818Н</t>
  </si>
  <si>
    <t>Амбулатория-1, Котельная-2, Школа-1, Дет. сад-1.</t>
  </si>
  <si>
    <t>92/20 2020.10.29</t>
  </si>
  <si>
    <t>ЦРП-№10-2, КЛ-10 яч.6 ТП-10-28</t>
  </si>
  <si>
    <t>14,42 2020.10.30</t>
  </si>
  <si>
    <t>15,02 2020.10.30</t>
  </si>
  <si>
    <t>ТП №10-28</t>
  </si>
  <si>
    <t>оперативн журнал 30.10.2020 стр.49</t>
  </si>
  <si>
    <t>3.4.7.3</t>
  </si>
  <si>
    <t>ПС 110кВ Березово, ВЛ-6 ф. №4</t>
  </si>
  <si>
    <t>03,10 2020.11.03</t>
  </si>
  <si>
    <t>05,30 2020.11.03</t>
  </si>
  <si>
    <t>03.11.2020</t>
  </si>
  <si>
    <t>14,20 2020.11.05</t>
  </si>
  <si>
    <t>РП Советский</t>
  </si>
  <si>
    <t>93/20 2020.11.05</t>
  </si>
  <si>
    <t>ЦРП 10кВ Советский, ВЛ-10 Семакова</t>
  </si>
  <si>
    <t>03,08 2020.11.06</t>
  </si>
  <si>
    <t>03,51 2020.11.06</t>
  </si>
  <si>
    <t>ТП 16-049;ТП 16-068;ТП 16-069;ТП 16-130;ТП 16-136;ТП 16-168;ТП 16-186;ТП 16-107;ТП 16-151;ТП 16-166;ТП 16-179</t>
  </si>
  <si>
    <t>95/20 2020.11.06</t>
  </si>
  <si>
    <t>ЦРП 10кВ Советский, ВЛ-10 Ленина</t>
  </si>
  <si>
    <t>14,30 2020.11.06</t>
  </si>
  <si>
    <t>ТП 16-010; ТП 16-024; ТП 16-033; ТП 16-055.</t>
  </si>
  <si>
    <t>Д/С</t>
  </si>
  <si>
    <t>94/20 2020.11.06</t>
  </si>
  <si>
    <t>ПС 110 кВ Чульчам, КЛ-10 РП-3-2</t>
  </si>
  <si>
    <t>02,22 2020.11.11</t>
  </si>
  <si>
    <t>03,07 2020.11.11</t>
  </si>
  <si>
    <t>11.11.2020 160-161</t>
  </si>
  <si>
    <t>ПС 110/10 Авангард, КВЛ-10 ТП-2048-2</t>
  </si>
  <si>
    <t>16,30 2020.11.15</t>
  </si>
  <si>
    <t>17,50 2020.11.15</t>
  </si>
  <si>
    <t>ООО "Ханты-Мансийские городские электрические сети"</t>
  </si>
  <si>
    <t>оперативн журнал 11.15.2020</t>
  </si>
  <si>
    <t>ПС 110/10 Авангард, КВЛ-10 ТП-2048-1</t>
  </si>
  <si>
    <t>17,41 2020.11.15</t>
  </si>
  <si>
    <t>18,00 2020.11.15</t>
  </si>
  <si>
    <t>ПС 35/6 №35 Поселковая, КЛ-6 ф. 35-15, КЛ-6 ф. 35-16</t>
  </si>
  <si>
    <t>17,02 2020.11.19</t>
  </si>
  <si>
    <t>17,40 2020.11.19</t>
  </si>
  <si>
    <t>ТП-103; 110; 122; 136; 162; 104; 160; 161 ; 163; ТП-106; 111; 112; 113; 114; 118; 127; 128; 137;138; 160; 161 ; 163</t>
  </si>
  <si>
    <t>19,11,2020</t>
  </si>
  <si>
    <t>КЛ-10 ТП-3-03-2</t>
  </si>
  <si>
    <t>16,04 2020.11.24</t>
  </si>
  <si>
    <t>17,02 2020.11.24</t>
  </si>
  <si>
    <t>ТП5-303 Т-2, ТП5-304 Т-2, ТП5-305 Т-2</t>
  </si>
  <si>
    <t>24.11.20</t>
  </si>
  <si>
    <t>КФ ЮРЭСК</t>
  </si>
  <si>
    <t>ВЛЗ-10 Морозоваот РП 12-3 яч № 9</t>
  </si>
  <si>
    <t>18,50 2020.12.20</t>
  </si>
  <si>
    <t>19,20 2020.12.20</t>
  </si>
  <si>
    <t>КТП 12-28 1Т, КТП № 12-18, КТП 12-40, КТП №12-76 2Т, КТП №12-85 1Т, КТП №12-3 1Т</t>
  </si>
  <si>
    <t>КТП 12-40</t>
  </si>
  <si>
    <t>2020.12.20 18-50</t>
  </si>
  <si>
    <t>ПС 35/10 "Цынгалы" ф. "Цингалы-1"</t>
  </si>
  <si>
    <t>18,55 2020.12.24</t>
  </si>
  <si>
    <t>19,23 2020.12.24</t>
  </si>
  <si>
    <t>ТП, ВЛ</t>
  </si>
  <si>
    <t>ОЖ 24.12.2020</t>
  </si>
  <si>
    <t>19,47 2020.12.24</t>
  </si>
  <si>
    <t>20,29 2020.12.24</t>
  </si>
  <si>
    <t>3.4.11</t>
  </si>
  <si>
    <t>01,47 2020.12.27</t>
  </si>
  <si>
    <t>02,49 2020.12.27</t>
  </si>
  <si>
    <t>ТП 16-054; ТП 16-057; ТП 16-079; ТП 16-083; ТП 16-108; ТП 16-122; ТП 16-123; ТП 16-148; ТП 16-152; ТП 16-153; ТП 16-154; ТП 16-156; ТП 16-161; ТП 16-192; ТП 16-193; ТП 16-198</t>
  </si>
  <si>
    <t>104/20 2020.12.27</t>
  </si>
  <si>
    <t>РП-16, ВЛ-10 Экспедиция</t>
  </si>
  <si>
    <t>05,46 2020.12.28</t>
  </si>
  <si>
    <t>10,14 2020.12.28</t>
  </si>
  <si>
    <t>ТП5-2020, ТП5-2041, ТП5-2127, ТП5-2119, ТП5-2118, ТП21-24, ТП5 2117</t>
  </si>
  <si>
    <t>28.12.2020 184-189</t>
  </si>
  <si>
    <t>ПС 110/35/10 кВ "Самза" В-10 Поселок</t>
  </si>
  <si>
    <t>23,22 2020.12.29</t>
  </si>
  <si>
    <t>01,40 2020.12.30</t>
  </si>
  <si>
    <t>ТП 16-805(н);ТП 16-806;ТП 16-806н;ТП 16-808;ТП 16-809;ТП 16-809н;ТП 16-810;ТП 16-810н;ТП 16-812н;ТП 16-813;ТП 16-813н;ТП 16-814;ТП 16-815;ТП 16-817н;ТП 16-818н</t>
  </si>
  <si>
    <t>106/20 2020.12.29</t>
  </si>
  <si>
    <t>ВЛ-10 Цингалы-2</t>
  </si>
  <si>
    <t>00,22 2020.12.31</t>
  </si>
  <si>
    <t>00,53 2020.12.31</t>
  </si>
  <si>
    <t>ОЖ 31.12.2020</t>
  </si>
  <si>
    <t>4.1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</si>
</sst>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"/>
    <numFmt numFmtId="165" formatCode="#,##0.0000"/>
    <numFmt numFmtId="166" formatCode="#,##0.00000000"/>
    <numFmt numFmtId="167" formatCode="hh:mm\,\ dd\.mm\.yyyy"/>
    <numFmt numFmtId="168" formatCode="\+0;\-0;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3"/>
      <name val="Verdana"/>
      <family val="2"/>
    </font>
    <font>
      <b/>
      <sz val="10"/>
      <color indexed="8"/>
      <name val="Arial Narrow"/>
      <family val="2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16"/>
      <name val="Tahoma"/>
      <family val="2"/>
    </font>
    <font>
      <b/>
      <sz val="10"/>
      <name val="Tahoma"/>
      <family val="2"/>
    </font>
    <font>
      <sz val="9"/>
      <color indexed="60"/>
      <name val="Tahoma"/>
      <family val="2"/>
    </font>
    <font>
      <sz val="24"/>
      <color indexed="9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FFFF00"/>
      <name val="Verdana"/>
      <family val="2"/>
    </font>
    <font>
      <b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rgb="FF0070C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8D8D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 horizontal="left" vertical="center"/>
      <protection/>
    </xf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55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center"/>
    </xf>
    <xf numFmtId="0" fontId="0" fillId="0" borderId="0" xfId="0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3" fontId="5" fillId="34" borderId="15" xfId="57" applyNumberFormat="1" applyFont="1" applyFill="1" applyBorder="1" applyAlignment="1" applyProtection="1">
      <alignment horizontal="center" vertical="center"/>
      <protection hidden="1"/>
    </xf>
    <xf numFmtId="0" fontId="55" fillId="16" borderId="12" xfId="0" applyFont="1" applyFill="1" applyBorder="1" applyAlignment="1">
      <alignment horizontal="center"/>
    </xf>
    <xf numFmtId="0" fontId="55" fillId="16" borderId="16" xfId="0" applyFont="1" applyFill="1" applyBorder="1" applyAlignment="1">
      <alignment/>
    </xf>
    <xf numFmtId="164" fontId="56" fillId="16" borderId="16" xfId="0" applyNumberFormat="1" applyFont="1" applyFill="1" applyBorder="1" applyAlignment="1">
      <alignment horizontal="center" wrapText="1"/>
    </xf>
    <xf numFmtId="164" fontId="56" fillId="16" borderId="16" xfId="0" applyNumberFormat="1" applyFont="1" applyFill="1" applyBorder="1" applyAlignment="1">
      <alignment horizontal="center" vertical="center"/>
    </xf>
    <xf numFmtId="164" fontId="57" fillId="16" borderId="16" xfId="0" applyNumberFormat="1" applyFont="1" applyFill="1" applyBorder="1" applyAlignment="1">
      <alignment horizontal="center"/>
    </xf>
    <xf numFmtId="164" fontId="57" fillId="16" borderId="16" xfId="0" applyNumberFormat="1" applyFont="1" applyFill="1" applyBorder="1" applyAlignment="1">
      <alignment horizontal="center" vertical="center"/>
    </xf>
    <xf numFmtId="164" fontId="56" fillId="16" borderId="16" xfId="0" applyNumberFormat="1" applyFont="1" applyFill="1" applyBorder="1" applyAlignment="1">
      <alignment horizontal="center"/>
    </xf>
    <xf numFmtId="164" fontId="56" fillId="16" borderId="16" xfId="0" applyNumberFormat="1" applyFont="1" applyFill="1" applyBorder="1" applyAlignment="1">
      <alignment horizontal="center" vertical="center" wrapText="1"/>
    </xf>
    <xf numFmtId="0" fontId="58" fillId="35" borderId="0" xfId="0" applyFont="1" applyFill="1" applyAlignment="1" applyProtection="1">
      <alignment/>
      <protection/>
    </xf>
    <xf numFmtId="4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8" fillId="35" borderId="13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1" borderId="15" xfId="0" applyFont="1" applyFill="1" applyBorder="1" applyAlignment="1" applyProtection="1">
      <alignment horizontal="center" vertical="center"/>
      <protection locked="0"/>
    </xf>
    <xf numFmtId="0" fontId="58" fillId="35" borderId="0" xfId="0" applyFont="1" applyFill="1" applyBorder="1" applyAlignment="1" applyProtection="1">
      <alignment/>
      <protection/>
    </xf>
    <xf numFmtId="0" fontId="58" fillId="35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5" fillId="0" borderId="15" xfId="0" applyFont="1" applyFill="1" applyBorder="1" applyAlignment="1" applyProtection="1">
      <alignment vertical="top" wrapText="1"/>
      <protection hidden="1"/>
    </xf>
    <xf numFmtId="3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wrapText="1"/>
      <protection hidden="1"/>
    </xf>
    <xf numFmtId="0" fontId="6" fillId="36" borderId="15" xfId="0" applyFont="1" applyFill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6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/>
      <protection hidden="1"/>
    </xf>
    <xf numFmtId="166" fontId="5" fillId="0" borderId="0" xfId="0" applyNumberFormat="1" applyFont="1" applyAlignment="1" applyProtection="1">
      <alignment/>
      <protection hidden="1"/>
    </xf>
    <xf numFmtId="0" fontId="7" fillId="36" borderId="15" xfId="0" applyFont="1" applyFill="1" applyBorder="1" applyAlignment="1" applyProtection="1">
      <alignment vertical="top" wrapText="1"/>
      <protection hidden="1"/>
    </xf>
    <xf numFmtId="164" fontId="59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wrapText="1"/>
      <protection hidden="1"/>
    </xf>
    <xf numFmtId="165" fontId="5" fillId="34" borderId="15" xfId="0" applyNumberFormat="1" applyFont="1" applyFill="1" applyBorder="1" applyAlignment="1" applyProtection="1">
      <alignment horizontal="center" vertical="center"/>
      <protection hidden="1"/>
    </xf>
    <xf numFmtId="9" fontId="5" fillId="37" borderId="15" xfId="57" applyNumberFormat="1" applyFont="1" applyFill="1" applyBorder="1" applyAlignment="1" applyProtection="1">
      <alignment horizontal="center" vertical="center"/>
      <protection hidden="1"/>
    </xf>
    <xf numFmtId="9" fontId="61" fillId="34" borderId="15" xfId="57" applyFont="1" applyFill="1" applyBorder="1" applyAlignment="1" applyProtection="1">
      <alignment horizontal="center" vertical="center" wrapText="1"/>
      <protection hidden="1"/>
    </xf>
    <xf numFmtId="9" fontId="5" fillId="37" borderId="15" xfId="57" applyFont="1" applyFill="1" applyBorder="1" applyAlignment="1" applyProtection="1">
      <alignment horizontal="center" vertical="center"/>
      <protection hidden="1"/>
    </xf>
    <xf numFmtId="165" fontId="61" fillId="34" borderId="15" xfId="0" applyNumberFormat="1" applyFont="1" applyFill="1" applyBorder="1" applyAlignment="1" applyProtection="1">
      <alignment horizontal="center" vertical="center"/>
      <protection hidden="1"/>
    </xf>
    <xf numFmtId="9" fontId="5" fillId="34" borderId="15" xfId="57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9" fontId="5" fillId="0" borderId="0" xfId="57" applyFont="1" applyFill="1" applyBorder="1" applyAlignment="1" applyProtection="1">
      <alignment horizontal="center" vertical="center"/>
      <protection hidden="1"/>
    </xf>
    <xf numFmtId="9" fontId="9" fillId="0" borderId="0" xfId="57" applyFont="1" applyFill="1" applyBorder="1" applyAlignment="1" applyProtection="1">
      <alignment horizontal="center" vertical="center"/>
      <protection hidden="1"/>
    </xf>
    <xf numFmtId="3" fontId="5" fillId="0" borderId="0" xfId="5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4" fontId="5" fillId="34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10" fontId="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10" fontId="5" fillId="0" borderId="0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0" fontId="61" fillId="0" borderId="15" xfId="0" applyFont="1" applyBorder="1" applyAlignment="1" applyProtection="1">
      <alignment vertical="center" wrapText="1"/>
      <protection hidden="1"/>
    </xf>
    <xf numFmtId="0" fontId="62" fillId="0" borderId="15" xfId="0" applyFont="1" applyBorder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1" fillId="0" borderId="15" xfId="0" applyFont="1" applyBorder="1" applyAlignment="1" applyProtection="1">
      <alignment horizontal="left" indent="1"/>
      <protection hidden="1"/>
    </xf>
    <xf numFmtId="10" fontId="61" fillId="34" borderId="15" xfId="0" applyNumberFormat="1" applyFont="1" applyFill="1" applyBorder="1" applyAlignment="1" applyProtection="1">
      <alignment horizontal="center" vertical="center"/>
      <protection hidden="1"/>
    </xf>
    <xf numFmtId="9" fontId="5" fillId="0" borderId="0" xfId="57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31" borderId="15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hidden="1"/>
    </xf>
    <xf numFmtId="0" fontId="63" fillId="0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center" wrapText="1"/>
    </xf>
    <xf numFmtId="0" fontId="15" fillId="0" borderId="0" xfId="52" applyNumberFormat="1" applyFont="1" applyFill="1" applyAlignment="1" applyProtection="1">
      <alignment vertical="center" wrapText="1"/>
      <protection/>
    </xf>
    <xf numFmtId="0" fontId="15" fillId="0" borderId="0" xfId="52" applyFont="1" applyFill="1" applyAlignment="1" applyProtection="1">
      <alignment horizontal="left" vertical="center" wrapText="1"/>
      <protection/>
    </xf>
    <xf numFmtId="0" fontId="15" fillId="0" borderId="0" xfId="52" applyFont="1" applyAlignment="1" applyProtection="1">
      <alignment vertical="center" wrapText="1"/>
      <protection/>
    </xf>
    <xf numFmtId="0" fontId="15" fillId="0" borderId="0" xfId="52" applyFont="1" applyFill="1" applyAlignment="1" applyProtection="1">
      <alignment vertical="center" wrapText="1"/>
      <protection/>
    </xf>
    <xf numFmtId="0" fontId="16" fillId="0" borderId="0" xfId="52" applyFont="1" applyAlignment="1" applyProtection="1">
      <alignment vertical="center" wrapText="1"/>
      <protection/>
    </xf>
    <xf numFmtId="0" fontId="14" fillId="0" borderId="0" xfId="52" applyFont="1" applyAlignment="1" applyProtection="1">
      <alignment vertical="center" wrapText="1"/>
      <protection/>
    </xf>
    <xf numFmtId="0" fontId="14" fillId="0" borderId="0" xfId="52" applyFont="1" applyBorder="1" applyAlignment="1" applyProtection="1">
      <alignment vertical="center" wrapText="1"/>
      <protection/>
    </xf>
    <xf numFmtId="0" fontId="14" fillId="0" borderId="0" xfId="52" applyFont="1" applyAlignment="1" applyProtection="1">
      <alignment horizontal="right" vertical="center"/>
      <protection/>
    </xf>
    <xf numFmtId="14" fontId="15" fillId="38" borderId="0" xfId="52" applyNumberFormat="1" applyFont="1" applyFill="1" applyBorder="1" applyAlignment="1" applyProtection="1">
      <alignment horizontal="center" vertical="center" wrapText="1"/>
      <protection/>
    </xf>
    <xf numFmtId="0" fontId="16" fillId="0" borderId="0" xfId="52" applyFont="1" applyAlignment="1" applyProtection="1">
      <alignment horizontal="center" vertical="center" wrapText="1"/>
      <protection/>
    </xf>
    <xf numFmtId="0" fontId="14" fillId="0" borderId="0" xfId="52" applyFont="1" applyFill="1" applyAlignment="1" applyProtection="1">
      <alignment vertical="center"/>
      <protection/>
    </xf>
    <xf numFmtId="0" fontId="22" fillId="0" borderId="0" xfId="52" applyFont="1" applyAlignment="1" applyProtection="1">
      <alignment vertical="center" wrapText="1"/>
      <protection/>
    </xf>
    <xf numFmtId="0" fontId="15" fillId="0" borderId="0" xfId="52" applyFont="1" applyFill="1" applyBorder="1" applyAlignment="1" applyProtection="1">
      <alignment vertical="center" wrapText="1"/>
      <protection/>
    </xf>
    <xf numFmtId="49" fontId="15" fillId="0" borderId="0" xfId="52" applyNumberFormat="1" applyFont="1" applyFill="1" applyBorder="1" applyAlignment="1" applyProtection="1">
      <alignment horizontal="left" vertical="center" wrapText="1"/>
      <protection/>
    </xf>
    <xf numFmtId="0" fontId="14" fillId="38" borderId="18" xfId="52" applyFont="1" applyFill="1" applyBorder="1" applyAlignment="1" applyProtection="1">
      <alignment horizontal="right" vertical="center" wrapText="1" indent="1"/>
      <protection/>
    </xf>
    <xf numFmtId="0" fontId="19" fillId="38" borderId="18" xfId="52" applyFont="1" applyFill="1" applyBorder="1" applyAlignment="1" applyProtection="1">
      <alignment horizontal="center" vertical="center" wrapText="1"/>
      <protection/>
    </xf>
    <xf numFmtId="0" fontId="14" fillId="38" borderId="18" xfId="52" applyNumberFormat="1" applyFont="1" applyFill="1" applyBorder="1" applyAlignment="1" applyProtection="1">
      <alignment horizontal="center" vertical="center" wrapText="1"/>
      <protection/>
    </xf>
    <xf numFmtId="0" fontId="14" fillId="0" borderId="18" xfId="52" applyFont="1" applyBorder="1" applyAlignment="1" applyProtection="1">
      <alignment vertical="center" wrapText="1"/>
      <protection/>
    </xf>
    <xf numFmtId="14" fontId="14" fillId="38" borderId="18" xfId="52" applyNumberFormat="1" applyFont="1" applyFill="1" applyBorder="1" applyAlignment="1" applyProtection="1">
      <alignment horizontal="center" vertical="center" wrapText="1"/>
      <protection/>
    </xf>
    <xf numFmtId="0" fontId="14" fillId="38" borderId="18" xfId="52" applyNumberFormat="1" applyFont="1" applyFill="1" applyBorder="1" applyAlignment="1" applyProtection="1">
      <alignment horizontal="right" vertical="center" wrapText="1" indent="1"/>
      <protection/>
    </xf>
    <xf numFmtId="49" fontId="0" fillId="39" borderId="18" xfId="52" applyNumberFormat="1" applyFont="1" applyFill="1" applyBorder="1" applyAlignment="1" applyProtection="1">
      <alignment horizontal="center" vertical="center" wrapText="1"/>
      <protection locked="0"/>
    </xf>
    <xf numFmtId="0" fontId="14" fillId="38" borderId="18" xfId="52" applyFont="1" applyFill="1" applyBorder="1" applyAlignment="1" applyProtection="1">
      <alignment horizontal="center" vertical="center" wrapText="1"/>
      <protection/>
    </xf>
    <xf numFmtId="49" fontId="14" fillId="38" borderId="18" xfId="52" applyNumberFormat="1" applyFont="1" applyFill="1" applyBorder="1" applyAlignment="1" applyProtection="1">
      <alignment horizontal="right" vertical="center" wrapText="1" indent="1"/>
      <protection/>
    </xf>
    <xf numFmtId="49" fontId="14" fillId="39" borderId="18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Fill="1" applyAlignment="1" applyProtection="1">
      <alignment vertical="center" wrapText="1"/>
      <protection/>
    </xf>
    <xf numFmtId="0" fontId="14" fillId="0" borderId="0" xfId="52" applyFont="1" applyFill="1" applyBorder="1" applyAlignment="1" applyProtection="1">
      <alignment vertical="center" wrapText="1"/>
      <protection/>
    </xf>
    <xf numFmtId="0" fontId="17" fillId="0" borderId="0" xfId="52" applyFont="1" applyFill="1" applyBorder="1" applyAlignment="1" applyProtection="1">
      <alignment vertical="center" wrapText="1"/>
      <protection/>
    </xf>
    <xf numFmtId="0" fontId="15" fillId="0" borderId="0" xfId="52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NumberFormat="1" applyFont="1" applyFill="1" applyBorder="1" applyAlignment="1" applyProtection="1">
      <alignment horizontal="center" vertical="center" wrapText="1"/>
      <protection/>
    </xf>
    <xf numFmtId="49" fontId="17" fillId="0" borderId="0" xfId="52" applyNumberFormat="1" applyFont="1" applyFill="1" applyBorder="1" applyAlignment="1" applyProtection="1">
      <alignment horizontal="center" vertical="center" wrapText="1"/>
      <protection/>
    </xf>
    <xf numFmtId="164" fontId="56" fillId="16" borderId="12" xfId="0" applyNumberFormat="1" applyFont="1" applyFill="1" applyBorder="1" applyAlignment="1">
      <alignment horizontal="center"/>
    </xf>
    <xf numFmtId="164" fontId="56" fillId="16" borderId="11" xfId="0" applyNumberFormat="1" applyFont="1" applyFill="1" applyBorder="1" applyAlignment="1">
      <alignment horizontal="center"/>
    </xf>
    <xf numFmtId="164" fontId="55" fillId="0" borderId="16" xfId="0" applyNumberFormat="1" applyFont="1" applyBorder="1" applyAlignment="1">
      <alignment horizontal="center" wrapText="1"/>
    </xf>
    <xf numFmtId="164" fontId="55" fillId="0" borderId="11" xfId="0" applyNumberFormat="1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31" borderId="15" xfId="0" applyFill="1" applyBorder="1" applyAlignment="1" applyProtection="1">
      <alignment vertical="center" wrapText="1"/>
      <protection locked="0"/>
    </xf>
    <xf numFmtId="0" fontId="64" fillId="31" borderId="15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37" borderId="15" xfId="0" applyFill="1" applyBorder="1" applyAlignment="1" applyProtection="1">
      <alignment vertical="center" wrapText="1"/>
      <protection hidden="1"/>
    </xf>
    <xf numFmtId="0" fontId="0" fillId="37" borderId="15" xfId="0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5" fillId="0" borderId="15" xfId="0" applyFont="1" applyFill="1" applyBorder="1" applyAlignment="1" applyProtection="1">
      <alignment/>
      <protection locked="0"/>
    </xf>
    <xf numFmtId="0" fontId="0" fillId="40" borderId="19" xfId="0" applyFill="1" applyBorder="1" applyAlignment="1">
      <alignment vertical="center"/>
    </xf>
    <xf numFmtId="0" fontId="65" fillId="0" borderId="15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 applyProtection="1">
      <alignment/>
      <protection/>
    </xf>
    <xf numFmtId="0" fontId="0" fillId="40" borderId="20" xfId="0" applyFont="1" applyFill="1" applyBorder="1" applyAlignment="1">
      <alignment vertical="center"/>
    </xf>
    <xf numFmtId="0" fontId="0" fillId="40" borderId="19" xfId="0" applyFont="1" applyFill="1" applyBorder="1" applyAlignment="1">
      <alignment vertical="center"/>
    </xf>
    <xf numFmtId="49" fontId="14" fillId="37" borderId="18" xfId="52" applyNumberFormat="1" applyFont="1" applyFill="1" applyBorder="1" applyAlignment="1" applyProtection="1">
      <alignment horizontal="center" vertical="center" wrapText="1"/>
      <protection/>
    </xf>
    <xf numFmtId="167" fontId="64" fillId="31" borderId="15" xfId="0" applyNumberFormat="1" applyFont="1" applyFill="1" applyBorder="1" applyAlignment="1" applyProtection="1">
      <alignment horizontal="right" vertical="center" wrapText="1"/>
      <protection locked="0"/>
    </xf>
    <xf numFmtId="168" fontId="0" fillId="31" borderId="15" xfId="0" applyNumberFormat="1" applyFill="1" applyBorder="1" applyAlignment="1" applyProtection="1">
      <alignment horizontal="center" vertical="center" wrapText="1"/>
      <protection locked="0"/>
    </xf>
    <xf numFmtId="164" fontId="56" fillId="10" borderId="16" xfId="0" applyNumberFormat="1" applyFont="1" applyFill="1" applyBorder="1" applyAlignment="1">
      <alignment horizontal="center" wrapText="1"/>
    </xf>
    <xf numFmtId="164" fontId="56" fillId="10" borderId="11" xfId="0" applyNumberFormat="1" applyFont="1" applyFill="1" applyBorder="1" applyAlignment="1">
      <alignment horizontal="center"/>
    </xf>
    <xf numFmtId="164" fontId="56" fillId="10" borderId="14" xfId="0" applyNumberFormat="1" applyFont="1" applyFill="1" applyBorder="1" applyAlignment="1">
      <alignment horizontal="center"/>
    </xf>
    <xf numFmtId="164" fontId="56" fillId="10" borderId="12" xfId="0" applyNumberFormat="1" applyFont="1" applyFill="1" applyBorder="1" applyAlignment="1">
      <alignment horizontal="center"/>
    </xf>
    <xf numFmtId="164" fontId="56" fillId="10" borderId="14" xfId="0" applyNumberFormat="1" applyFont="1" applyFill="1" applyBorder="1" applyAlignment="1">
      <alignment horizontal="center" vertical="top"/>
    </xf>
    <xf numFmtId="164" fontId="56" fillId="10" borderId="12" xfId="0" applyNumberFormat="1" applyFont="1" applyFill="1" applyBorder="1" applyAlignment="1">
      <alignment horizontal="center" vertical="top"/>
    </xf>
    <xf numFmtId="164" fontId="56" fillId="10" borderId="16" xfId="0" applyNumberFormat="1" applyFont="1" applyFill="1" applyBorder="1" applyAlignment="1">
      <alignment horizontal="center" vertical="top" wrapText="1"/>
    </xf>
    <xf numFmtId="164" fontId="56" fillId="10" borderId="11" xfId="0" applyNumberFormat="1" applyFont="1" applyFill="1" applyBorder="1" applyAlignment="1">
      <alignment horizontal="center" vertical="top"/>
    </xf>
    <xf numFmtId="164" fontId="57" fillId="10" borderId="16" xfId="0" applyNumberFormat="1" applyFont="1" applyFill="1" applyBorder="1" applyAlignment="1">
      <alignment horizontal="center" vertical="top" wrapText="1"/>
    </xf>
    <xf numFmtId="164" fontId="57" fillId="10" borderId="14" xfId="0" applyNumberFormat="1" applyFont="1" applyFill="1" applyBorder="1" applyAlignment="1">
      <alignment horizontal="center" vertical="top"/>
    </xf>
    <xf numFmtId="164" fontId="57" fillId="10" borderId="11" xfId="0" applyNumberFormat="1" applyFont="1" applyFill="1" applyBorder="1" applyAlignment="1">
      <alignment horizontal="center" vertical="top"/>
    </xf>
    <xf numFmtId="164" fontId="57" fillId="10" borderId="12" xfId="0" applyNumberFormat="1" applyFont="1" applyFill="1" applyBorder="1" applyAlignment="1">
      <alignment horizontal="center" vertical="top"/>
    </xf>
    <xf numFmtId="164" fontId="57" fillId="10" borderId="16" xfId="0" applyNumberFormat="1" applyFont="1" applyFill="1" applyBorder="1" applyAlignment="1">
      <alignment horizontal="center" wrapText="1"/>
    </xf>
    <xf numFmtId="164" fontId="57" fillId="10" borderId="14" xfId="0" applyNumberFormat="1" applyFont="1" applyFill="1" applyBorder="1" applyAlignment="1">
      <alignment horizontal="center"/>
    </xf>
    <xf numFmtId="164" fontId="57" fillId="10" borderId="11" xfId="0" applyNumberFormat="1" applyFont="1" applyFill="1" applyBorder="1" applyAlignment="1">
      <alignment horizontal="center"/>
    </xf>
    <xf numFmtId="164" fontId="57" fillId="10" borderId="12" xfId="0" applyNumberFormat="1" applyFont="1" applyFill="1" applyBorder="1" applyAlignment="1">
      <alignment horizontal="center"/>
    </xf>
    <xf numFmtId="164" fontId="57" fillId="10" borderId="16" xfId="0" applyNumberFormat="1" applyFont="1" applyFill="1" applyBorder="1" applyAlignment="1">
      <alignment horizontal="center" vertical="center" wrapText="1"/>
    </xf>
    <xf numFmtId="164" fontId="57" fillId="10" borderId="11" xfId="0" applyNumberFormat="1" applyFont="1" applyFill="1" applyBorder="1" applyAlignment="1">
      <alignment horizontal="center" vertical="center"/>
    </xf>
    <xf numFmtId="164" fontId="57" fillId="10" borderId="14" xfId="0" applyNumberFormat="1" applyFont="1" applyFill="1" applyBorder="1" applyAlignment="1">
      <alignment horizontal="center" vertical="center"/>
    </xf>
    <xf numFmtId="164" fontId="57" fillId="10" borderId="12" xfId="0" applyNumberFormat="1" applyFont="1" applyFill="1" applyBorder="1" applyAlignment="1">
      <alignment horizontal="center" vertical="center"/>
    </xf>
    <xf numFmtId="0" fontId="55" fillId="13" borderId="12" xfId="0" applyFont="1" applyFill="1" applyBorder="1" applyAlignment="1">
      <alignment horizontal="center"/>
    </xf>
    <xf numFmtId="164" fontId="56" fillId="13" borderId="16" xfId="0" applyNumberFormat="1" applyFont="1" applyFill="1" applyBorder="1" applyAlignment="1">
      <alignment horizontal="center" vertical="center" wrapText="1"/>
    </xf>
    <xf numFmtId="164" fontId="56" fillId="13" borderId="16" xfId="0" applyNumberFormat="1" applyFont="1" applyFill="1" applyBorder="1" applyAlignment="1">
      <alignment horizontal="center"/>
    </xf>
    <xf numFmtId="164" fontId="56" fillId="13" borderId="11" xfId="0" applyNumberFormat="1" applyFont="1" applyFill="1" applyBorder="1" applyAlignment="1">
      <alignment horizontal="center"/>
    </xf>
    <xf numFmtId="164" fontId="57" fillId="13" borderId="16" xfId="0" applyNumberFormat="1" applyFont="1" applyFill="1" applyBorder="1" applyAlignment="1">
      <alignment horizontal="center" vertical="center"/>
    </xf>
    <xf numFmtId="164" fontId="57" fillId="13" borderId="16" xfId="0" applyNumberFormat="1" applyFont="1" applyFill="1" applyBorder="1" applyAlignment="1">
      <alignment horizontal="center"/>
    </xf>
    <xf numFmtId="164" fontId="56" fillId="13" borderId="12" xfId="0" applyNumberFormat="1" applyFont="1" applyFill="1" applyBorder="1" applyAlignment="1">
      <alignment horizontal="center"/>
    </xf>
    <xf numFmtId="0" fontId="58" fillId="35" borderId="0" xfId="0" applyFont="1" applyFill="1" applyBorder="1" applyAlignment="1" applyProtection="1">
      <alignment/>
      <protection/>
    </xf>
    <xf numFmtId="0" fontId="55" fillId="13" borderId="16" xfId="0" applyFont="1" applyFill="1" applyBorder="1" applyAlignment="1">
      <alignment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18" fillId="0" borderId="18" xfId="53" applyFont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66" fillId="40" borderId="24" xfId="0" applyFont="1" applyFill="1" applyBorder="1" applyAlignment="1">
      <alignment horizontal="center" vertical="center"/>
    </xf>
    <xf numFmtId="0" fontId="66" fillId="4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IMPLE_1_massive2" xfId="52"/>
    <cellStyle name="Обычный_Шаблон по источникам для Модуля Реестр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org_reestr" displayName="org_reestr" ref="Q220:Q262" comment="" totalsRowShown="0">
  <autoFilter ref="Q220:Q262"/>
  <tableColumns count="1">
    <tableColumn id="1" name="Столбец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region" displayName="region" ref="U220:U223" comment="" totalsRowShown="0">
  <autoFilter ref="U220:U223"/>
  <tableColumns count="1">
    <tableColumn id="1" name="Столбец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7"/>
  <sheetViews>
    <sheetView zoomScalePageLayoutView="0" workbookViewId="0" topLeftCell="D1">
      <selection activeCell="F24" sqref="F24"/>
    </sheetView>
  </sheetViews>
  <sheetFormatPr defaultColWidth="9.140625" defaultRowHeight="15"/>
  <cols>
    <col min="1" max="1" width="10.7109375" style="91" hidden="1" customWidth="1"/>
    <col min="2" max="2" width="10.7109375" style="89" hidden="1" customWidth="1"/>
    <col min="3" max="3" width="3.7109375" style="92" hidden="1" customWidth="1"/>
    <col min="4" max="4" width="3.7109375" style="93" customWidth="1"/>
    <col min="5" max="5" width="40.7109375" style="93" customWidth="1"/>
    <col min="6" max="6" width="59.00390625" style="93" customWidth="1"/>
    <col min="7" max="16384" width="9.140625" style="93" customWidth="1"/>
  </cols>
  <sheetData>
    <row r="1" spans="1:2" s="90" customFormat="1" ht="12" customHeight="1">
      <c r="A1" s="88"/>
      <c r="B1" s="89"/>
    </row>
    <row r="2" spans="4:6" ht="11.25">
      <c r="D2" s="112"/>
      <c r="F2" s="95" t="s">
        <v>204</v>
      </c>
    </row>
    <row r="3" spans="4:5" ht="11.25">
      <c r="D3" s="113"/>
      <c r="E3" s="94"/>
    </row>
    <row r="4" spans="4:6" ht="28.5" customHeight="1">
      <c r="D4" s="114"/>
      <c r="E4" s="171" t="s">
        <v>189</v>
      </c>
      <c r="F4" s="171"/>
    </row>
    <row r="5" spans="4:6" ht="11.25">
      <c r="D5" s="113"/>
      <c r="E5" s="102"/>
      <c r="F5" s="103"/>
    </row>
    <row r="6" spans="4:6" ht="19.5">
      <c r="D6" s="114"/>
      <c r="E6" s="102" t="s">
        <v>182</v>
      </c>
      <c r="F6" s="111" t="s">
        <v>192</v>
      </c>
    </row>
    <row r="7" spans="1:6" ht="11.25" customHeight="1">
      <c r="A7" s="96"/>
      <c r="D7" s="115"/>
      <c r="E7" s="102"/>
      <c r="F7" s="104"/>
    </row>
    <row r="8" spans="4:6" ht="19.5">
      <c r="D8" s="114"/>
      <c r="E8" s="102" t="s">
        <v>183</v>
      </c>
      <c r="F8" s="138" t="s">
        <v>203</v>
      </c>
    </row>
    <row r="9" spans="4:6" ht="11.25" customHeight="1">
      <c r="D9" s="116"/>
      <c r="E9" s="105"/>
      <c r="F9" s="106"/>
    </row>
    <row r="10" spans="3:9" ht="19.5">
      <c r="C10" s="97"/>
      <c r="D10" s="117"/>
      <c r="E10" s="107" t="s">
        <v>190</v>
      </c>
      <c r="F10" s="108" t="s">
        <v>140</v>
      </c>
      <c r="G10" s="98"/>
      <c r="I10" s="99"/>
    </row>
    <row r="11" spans="4:6" ht="11.25" customHeight="1">
      <c r="D11" s="116"/>
      <c r="E11" s="105"/>
      <c r="F11" s="106"/>
    </row>
    <row r="12" spans="1:6" ht="11.25" customHeight="1">
      <c r="A12" s="100"/>
      <c r="D12" s="113"/>
      <c r="E12" s="105"/>
      <c r="F12" s="109" t="s">
        <v>184</v>
      </c>
    </row>
    <row r="13" spans="1:6" ht="19.5">
      <c r="A13" s="100"/>
      <c r="B13" s="101"/>
      <c r="D13" s="118"/>
      <c r="E13" s="110" t="s">
        <v>185</v>
      </c>
      <c r="F13" s="111" t="s">
        <v>205</v>
      </c>
    </row>
    <row r="14" spans="1:6" ht="19.5">
      <c r="A14" s="100"/>
      <c r="B14" s="101"/>
      <c r="D14" s="118"/>
      <c r="E14" s="110" t="s">
        <v>186</v>
      </c>
      <c r="F14" s="111" t="s">
        <v>206</v>
      </c>
    </row>
    <row r="15" spans="1:6" ht="19.5">
      <c r="A15" s="100"/>
      <c r="B15" s="101"/>
      <c r="D15" s="118"/>
      <c r="E15" s="110" t="s">
        <v>187</v>
      </c>
      <c r="F15" s="108" t="s">
        <v>207</v>
      </c>
    </row>
    <row r="16" spans="1:6" ht="19.5">
      <c r="A16" s="100"/>
      <c r="B16" s="101"/>
      <c r="D16" s="118"/>
      <c r="E16" s="110" t="s">
        <v>188</v>
      </c>
      <c r="F16" s="111" t="s">
        <v>208</v>
      </c>
    </row>
    <row r="17" ht="11.25">
      <c r="D17" s="112"/>
    </row>
  </sheetData>
  <sheetProtection password="FA9C" sheet="1" objects="1" scenarios="1"/>
  <mergeCells count="1">
    <mergeCell ref="E4:F4"/>
  </mergeCells>
  <dataValidations count="2">
    <dataValidation type="list" allowBlank="1" showInputMessage="1" showErrorMessage="1" sqref="F10">
      <formula1>INDIRECT("org_reestr")</formula1>
    </dataValidation>
    <dataValidation type="list" allowBlank="1" showInputMessage="1" showErrorMessage="1" sqref="F6">
      <formula1>INDIRECT("region")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I59"/>
  <sheetViews>
    <sheetView zoomScalePageLayoutView="0" workbookViewId="0" topLeftCell="A16">
      <selection activeCell="F23" sqref="F23"/>
    </sheetView>
  </sheetViews>
  <sheetFormatPr defaultColWidth="9.140625" defaultRowHeight="15"/>
  <cols>
    <col min="1" max="1" width="5.140625" style="33" customWidth="1"/>
    <col min="2" max="2" width="101.00390625" style="33" customWidth="1"/>
    <col min="3" max="3" width="21.00390625" style="33" customWidth="1"/>
    <col min="4" max="4" width="19.28125" style="33" customWidth="1"/>
    <col min="5" max="5" width="17.28125" style="33" customWidth="1"/>
    <col min="6" max="6" width="17.140625" style="33" customWidth="1"/>
    <col min="7" max="7" width="19.00390625" style="33" customWidth="1"/>
    <col min="8" max="8" width="18.8515625" style="33" customWidth="1"/>
    <col min="9" max="9" width="16.421875" style="33" customWidth="1"/>
    <col min="10" max="10" width="13.140625" style="33" customWidth="1"/>
    <col min="11" max="11" width="16.7109375" style="33" customWidth="1"/>
    <col min="12" max="12" width="13.421875" style="33" customWidth="1"/>
    <col min="13" max="13" width="20.140625" style="33" customWidth="1"/>
    <col min="14" max="14" width="13.28125" style="33" customWidth="1"/>
    <col min="15" max="15" width="16.7109375" style="33" customWidth="1"/>
    <col min="16" max="16384" width="9.140625" style="33" customWidth="1"/>
  </cols>
  <sheetData>
    <row r="2" s="34" customFormat="1" ht="12.75"/>
    <row r="3" spans="1:5" ht="15">
      <c r="A3" s="34"/>
      <c r="B3" s="79" t="s">
        <v>39</v>
      </c>
      <c r="C3" s="34"/>
      <c r="D3" s="34"/>
      <c r="E3" s="34"/>
    </row>
    <row r="4" spans="2:4" ht="12.75">
      <c r="B4" s="172" t="s">
        <v>40</v>
      </c>
      <c r="C4" s="173" t="s">
        <v>41</v>
      </c>
      <c r="D4" s="35" t="s">
        <v>42</v>
      </c>
    </row>
    <row r="5" spans="2:4" ht="12.75">
      <c r="B5" s="172"/>
      <c r="C5" s="174"/>
      <c r="D5" s="35" t="s">
        <v>4</v>
      </c>
    </row>
    <row r="6" spans="2:4" ht="12.75">
      <c r="B6" s="36">
        <v>1</v>
      </c>
      <c r="C6" s="36">
        <v>2</v>
      </c>
      <c r="D6" s="36">
        <v>3</v>
      </c>
    </row>
    <row r="7" spans="2:4" ht="42.75" customHeight="1">
      <c r="B7" s="37" t="s">
        <v>130</v>
      </c>
      <c r="C7" s="38" t="s">
        <v>45</v>
      </c>
      <c r="D7" s="30">
        <v>0.0063</v>
      </c>
    </row>
    <row r="8" spans="2:4" ht="42.75" customHeight="1">
      <c r="B8" s="37" t="s">
        <v>131</v>
      </c>
      <c r="C8" s="38" t="s">
        <v>46</v>
      </c>
      <c r="D8" s="30">
        <v>0.00625</v>
      </c>
    </row>
    <row r="9" spans="2:4" ht="25.5">
      <c r="B9" s="39" t="s">
        <v>132</v>
      </c>
      <c r="C9" s="38" t="s">
        <v>46</v>
      </c>
      <c r="D9" s="30">
        <v>111288</v>
      </c>
    </row>
    <row r="11" ht="15">
      <c r="B11" s="78" t="s">
        <v>133</v>
      </c>
    </row>
    <row r="12" spans="2:4" ht="25.5">
      <c r="B12" s="35" t="s">
        <v>40</v>
      </c>
      <c r="C12" s="35" t="s">
        <v>48</v>
      </c>
      <c r="D12" s="35" t="s">
        <v>49</v>
      </c>
    </row>
    <row r="13" spans="2:4" ht="12.75">
      <c r="B13" s="40" t="s">
        <v>50</v>
      </c>
      <c r="C13" s="35" t="s">
        <v>51</v>
      </c>
      <c r="D13" s="35" t="s">
        <v>51</v>
      </c>
    </row>
    <row r="14" spans="1:4" ht="51">
      <c r="A14" s="41"/>
      <c r="B14" s="39" t="s">
        <v>52</v>
      </c>
      <c r="C14" s="30">
        <v>0</v>
      </c>
      <c r="D14" s="30">
        <v>2582</v>
      </c>
    </row>
    <row r="15" spans="1:7" ht="89.25">
      <c r="A15" s="41"/>
      <c r="B15" s="39" t="s">
        <v>53</v>
      </c>
      <c r="C15" s="30">
        <v>0</v>
      </c>
      <c r="D15" s="30">
        <v>202</v>
      </c>
      <c r="G15" s="42"/>
    </row>
    <row r="16" spans="1:4" ht="25.5">
      <c r="A16" s="41"/>
      <c r="B16" s="40" t="s">
        <v>54</v>
      </c>
      <c r="C16" s="43">
        <f>C14/MAX(1,(C14-C15))</f>
        <v>0</v>
      </c>
      <c r="D16" s="43">
        <f>D14/MAX(1,(D14-D15))</f>
        <v>1.0848739495798319</v>
      </c>
    </row>
    <row r="17" spans="2:4" ht="12.75">
      <c r="B17" s="40" t="s">
        <v>55</v>
      </c>
      <c r="C17" s="44"/>
      <c r="D17" s="44"/>
    </row>
    <row r="18" spans="1:4" ht="38.25">
      <c r="A18" s="41"/>
      <c r="B18" s="39" t="s">
        <v>56</v>
      </c>
      <c r="C18" s="30">
        <v>0</v>
      </c>
      <c r="D18" s="30">
        <v>1606</v>
      </c>
    </row>
    <row r="19" spans="1:4" ht="76.5">
      <c r="A19" s="41"/>
      <c r="B19" s="39" t="s">
        <v>57</v>
      </c>
      <c r="C19" s="30">
        <v>0</v>
      </c>
      <c r="D19" s="30">
        <v>322</v>
      </c>
    </row>
    <row r="20" spans="1:4" ht="25.5">
      <c r="A20" s="41"/>
      <c r="B20" s="40" t="s">
        <v>58</v>
      </c>
      <c r="C20" s="43">
        <f>C18/MAX(1,(C18-C19))</f>
        <v>0</v>
      </c>
      <c r="D20" s="43">
        <f>D18/MAX(1,(D18-D19))</f>
        <v>1.250778816199377</v>
      </c>
    </row>
    <row r="21" spans="2:4" ht="12.75">
      <c r="B21" s="40" t="s">
        <v>59</v>
      </c>
      <c r="C21" s="44"/>
      <c r="D21" s="44"/>
    </row>
    <row r="22" spans="1:4" ht="51">
      <c r="A22" s="41"/>
      <c r="B22" s="39" t="s">
        <v>60</v>
      </c>
      <c r="C22" s="30">
        <v>0</v>
      </c>
      <c r="D22" s="30">
        <v>0</v>
      </c>
    </row>
    <row r="23" spans="1:4" ht="25.5">
      <c r="A23" s="41"/>
      <c r="B23" s="39" t="s">
        <v>61</v>
      </c>
      <c r="C23" s="30">
        <v>0</v>
      </c>
      <c r="D23" s="30">
        <v>294.3</v>
      </c>
    </row>
    <row r="24" spans="1:7" ht="25.5">
      <c r="A24" s="41"/>
      <c r="B24" s="40" t="s">
        <v>62</v>
      </c>
      <c r="C24" s="43">
        <f>C23/MAX(1,(C23-C22))</f>
        <v>0</v>
      </c>
      <c r="D24" s="43">
        <f>D23/MAX(1,(D23-D22))</f>
        <v>1</v>
      </c>
      <c r="G24" s="45"/>
    </row>
    <row r="25" spans="2:7" ht="15">
      <c r="B25" s="46" t="s">
        <v>63</v>
      </c>
      <c r="C25" s="47">
        <f>IF((C16*0.5+C20*0.5)=0,0,IF((C16*0.5+C20*0.5)&lt;1,1,(C16*0.5+C20*0.5)))</f>
        <v>0</v>
      </c>
      <c r="D25" s="47">
        <f>IF((D16*0.5+D20*0.5)=0,0,IF((D16*0.5+D20*0.5)&lt;1,1,(D16*0.5+D20*0.5)))</f>
        <v>1.1678263828896043</v>
      </c>
      <c r="G25" s="45"/>
    </row>
    <row r="26" spans="2:4" ht="15">
      <c r="B26" s="48"/>
      <c r="C26" s="49">
        <f>C16*0.4+C20*0.4+C24*0.2</f>
        <v>0</v>
      </c>
      <c r="D26" s="50">
        <f>D16*0.4+D20*0.4+D24*0.2</f>
        <v>1.1342611063116834</v>
      </c>
    </row>
    <row r="27" ht="15">
      <c r="B27" s="48"/>
    </row>
    <row r="28" ht="15">
      <c r="B28" s="78" t="s">
        <v>134</v>
      </c>
    </row>
    <row r="29" spans="2:9" ht="12.75">
      <c r="B29" s="172" t="s">
        <v>40</v>
      </c>
      <c r="C29" s="173" t="s">
        <v>41</v>
      </c>
      <c r="D29" s="175" t="s">
        <v>64</v>
      </c>
      <c r="E29" s="176"/>
      <c r="F29" s="172" t="s">
        <v>65</v>
      </c>
      <c r="G29" s="172" t="s">
        <v>66</v>
      </c>
      <c r="H29" s="172" t="s">
        <v>67</v>
      </c>
      <c r="I29" s="172" t="s">
        <v>68</v>
      </c>
    </row>
    <row r="30" spans="2:9" ht="12.75">
      <c r="B30" s="172"/>
      <c r="C30" s="174"/>
      <c r="D30" s="35" t="s">
        <v>43</v>
      </c>
      <c r="E30" s="35" t="s">
        <v>44</v>
      </c>
      <c r="F30" s="172"/>
      <c r="G30" s="172"/>
      <c r="H30" s="172"/>
      <c r="I30" s="172"/>
    </row>
    <row r="31" spans="2:9" ht="25.5" customHeight="1">
      <c r="B31" s="51" t="s">
        <v>136</v>
      </c>
      <c r="C31" s="38" t="s">
        <v>47</v>
      </c>
      <c r="D31" s="52">
        <f>_xlfn.SUMIFS(TEHSHEET!S2:S214,TEHSHEET!Q2:Q214,Титульный!F10,TEHSHEET!R2:R214,Титульный!F8)</f>
        <v>0.00404</v>
      </c>
      <c r="E31" s="52">
        <f>D7</f>
        <v>0.0063</v>
      </c>
      <c r="F31" s="53">
        <v>0.3</v>
      </c>
      <c r="G31" s="54" t="str">
        <f>IF(AND(E31=0,D31=0),"достигнуто",IF(E31&lt;=D31*(1-F31),"достигнуто с улучшением",IF(E31&lt;=D31*(1+F31),"достигнуто","не достигнуто")))</f>
        <v>не достигнуто</v>
      </c>
      <c r="H31" s="55" t="s">
        <v>69</v>
      </c>
      <c r="I31" s="13">
        <f>IF(H31="-",-1,IF(G31="достигнуто",0,IF(G31="не достигнуто",-1,1)))</f>
        <v>-1</v>
      </c>
    </row>
    <row r="32" spans="2:9" ht="26.25" customHeight="1">
      <c r="B32" s="51" t="s">
        <v>137</v>
      </c>
      <c r="C32" s="38" t="s">
        <v>47</v>
      </c>
      <c r="D32" s="52">
        <f>_xlfn.SUMIFS(TEHSHEET!T2:T214,TEHSHEET!Q2:Q214,Титульный!F10,TEHSHEET!R2:R214,Титульный!F8)</f>
        <v>0.04312</v>
      </c>
      <c r="E32" s="52">
        <f>D8</f>
        <v>0.00625</v>
      </c>
      <c r="F32" s="53">
        <f>F31</f>
        <v>0.3</v>
      </c>
      <c r="G32" s="54" t="str">
        <f>IF(AND(E32=0,D32=0),"достигнуто",IF(AND(E32&lt;=D32*(1-F32),D32),"достигнуто с улучшением",IF(E32&lt;=D32*(1+F32),"достигнуто","не достигнуто")))</f>
        <v>достигнуто с улучшением</v>
      </c>
      <c r="H32" s="55" t="s">
        <v>69</v>
      </c>
      <c r="I32" s="13">
        <f>IF(H32="-",-1,IF(G32="достигнуто",0,IF(G32="не достигнуто",-1,1)))</f>
        <v>1</v>
      </c>
    </row>
    <row r="33" spans="2:9" ht="25.5" customHeight="1">
      <c r="B33" s="51" t="s">
        <v>138</v>
      </c>
      <c r="C33" s="38" t="s">
        <v>47</v>
      </c>
      <c r="D33" s="52">
        <f>_xlfn.SUMIFS(TEHSHEET!U2:U214,TEHSHEET!Q2:Q214,Титульный!F10,TEHSHEET!R2:R214,Титульный!F8)</f>
        <v>1.1736</v>
      </c>
      <c r="E33" s="56">
        <f>D25</f>
        <v>1.1678263828896043</v>
      </c>
      <c r="F33" s="57">
        <f>$F$31</f>
        <v>0.3</v>
      </c>
      <c r="G33" s="54" t="str">
        <f>IF(AND(E33=0,D33=0),"достигнуто",IF(AND(E33&lt;=D33*(1-F33),D33),"достигнуто с улучшением",IF(E33&lt;=D33*(1+F33),"достигнуто","не достигнуто")))</f>
        <v>достигнуто</v>
      </c>
      <c r="H33" s="55" t="s">
        <v>69</v>
      </c>
      <c r="I33" s="13">
        <f>IF(H33="-",-1,IF(G33="достигнуто",0,IF(G33="не достигнуто",-1,1)))</f>
        <v>0</v>
      </c>
    </row>
    <row r="34" spans="2:9" ht="12.75">
      <c r="B34" s="58"/>
      <c r="C34" s="59"/>
      <c r="D34" s="60"/>
      <c r="E34" s="60"/>
      <c r="F34" s="61"/>
      <c r="G34" s="62"/>
      <c r="H34" s="61"/>
      <c r="I34" s="63"/>
    </row>
    <row r="35" spans="2:9" ht="12.75">
      <c r="B35" s="64" t="s">
        <v>147</v>
      </c>
      <c r="D35" s="60"/>
      <c r="E35" s="60"/>
      <c r="F35" s="61"/>
      <c r="G35" s="62"/>
      <c r="H35" s="61"/>
      <c r="I35" s="63"/>
    </row>
    <row r="36" spans="2:9" ht="12.75">
      <c r="B36" s="65" t="s">
        <v>0</v>
      </c>
      <c r="C36" s="66">
        <f>I31*C40+I32*D40+I33*E40</f>
        <v>0</v>
      </c>
      <c r="D36" s="60"/>
      <c r="E36" s="60"/>
      <c r="F36" s="61"/>
      <c r="G36" s="62"/>
      <c r="H36" s="61"/>
      <c r="I36" s="63"/>
    </row>
    <row r="38" ht="12.75">
      <c r="B38" s="64" t="s">
        <v>70</v>
      </c>
    </row>
    <row r="39" spans="2:5" ht="25.5">
      <c r="B39" s="35" t="s">
        <v>71</v>
      </c>
      <c r="C39" s="175" t="s">
        <v>146</v>
      </c>
      <c r="D39" s="178"/>
      <c r="E39" s="35" t="s">
        <v>145</v>
      </c>
    </row>
    <row r="40" spans="2:5" ht="12.75">
      <c r="B40" s="65" t="s">
        <v>0</v>
      </c>
      <c r="C40" s="66">
        <v>0.3</v>
      </c>
      <c r="D40" s="66">
        <v>0.3</v>
      </c>
      <c r="E40" s="66">
        <v>0.3</v>
      </c>
    </row>
    <row r="42" ht="15">
      <c r="B42" s="78" t="s">
        <v>135</v>
      </c>
    </row>
    <row r="45" ht="12.75">
      <c r="B45" s="67" t="s">
        <v>72</v>
      </c>
    </row>
    <row r="46" spans="2:3" ht="12.75">
      <c r="B46" s="39" t="s">
        <v>148</v>
      </c>
      <c r="C46" s="68">
        <f>2%*C36</f>
        <v>0</v>
      </c>
    </row>
    <row r="47" spans="2:4" ht="12.75">
      <c r="B47" s="41"/>
      <c r="C47" s="41"/>
      <c r="D47" s="41"/>
    </row>
    <row r="48" spans="2:3" ht="12.75">
      <c r="B48" s="69"/>
      <c r="C48" s="70"/>
    </row>
    <row r="49" spans="2:3" ht="12.75">
      <c r="B49" s="67" t="s">
        <v>74</v>
      </c>
      <c r="C49" s="70"/>
    </row>
    <row r="50" spans="2:3" ht="12.75">
      <c r="B50" s="71" t="s">
        <v>75</v>
      </c>
      <c r="C50" s="68">
        <v>-0.03</v>
      </c>
    </row>
    <row r="51" spans="2:3" s="74" customFormat="1" ht="38.25">
      <c r="B51" s="72" t="s">
        <v>76</v>
      </c>
      <c r="C51" s="73"/>
    </row>
    <row r="52" spans="2:3" s="74" customFormat="1" ht="12.75">
      <c r="B52" s="75" t="s">
        <v>73</v>
      </c>
      <c r="C52" s="76">
        <v>0.1</v>
      </c>
    </row>
    <row r="53" spans="2:7" ht="12.75">
      <c r="B53" s="177" t="s">
        <v>77</v>
      </c>
      <c r="C53" s="177"/>
      <c r="D53" s="177"/>
      <c r="E53" s="177"/>
      <c r="F53" s="177"/>
      <c r="G53" s="177"/>
    </row>
    <row r="59" ht="12.75">
      <c r="E59" s="77"/>
    </row>
  </sheetData>
  <sheetProtection password="FA9C" sheet="1" objects="1" scenarios="1"/>
  <mergeCells count="11">
    <mergeCell ref="B4:B5"/>
    <mergeCell ref="C4:C5"/>
    <mergeCell ref="B53:G53"/>
    <mergeCell ref="G29:G30"/>
    <mergeCell ref="H29:H30"/>
    <mergeCell ref="C39:D39"/>
    <mergeCell ref="I29:I30"/>
    <mergeCell ref="B29:B30"/>
    <mergeCell ref="C29:C30"/>
    <mergeCell ref="D29:E29"/>
    <mergeCell ref="F29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2:E7"/>
  <sheetViews>
    <sheetView zoomScalePageLayoutView="0" workbookViewId="0" topLeftCell="A1">
      <selection activeCell="M6" sqref="M6"/>
    </sheetView>
  </sheetViews>
  <sheetFormatPr defaultColWidth="9.140625" defaultRowHeight="15"/>
  <cols>
    <col min="1" max="2" width="9.140625" style="82" customWidth="1"/>
    <col min="3" max="5" width="40.7109375" style="82" customWidth="1"/>
    <col min="6" max="16384" width="9.140625" style="82" customWidth="1"/>
  </cols>
  <sheetData>
    <row r="2" spans="2:5" s="81" customFormat="1" ht="30" customHeight="1">
      <c r="B2" s="179" t="s">
        <v>162</v>
      </c>
      <c r="C2" s="179"/>
      <c r="D2" s="179"/>
      <c r="E2" s="179"/>
    </row>
    <row r="4" spans="2:5" ht="30">
      <c r="B4" s="83" t="s">
        <v>105</v>
      </c>
      <c r="C4" s="83" t="s">
        <v>106</v>
      </c>
      <c r="D4" s="83" t="s">
        <v>107</v>
      </c>
      <c r="E4" s="83" t="s">
        <v>166</v>
      </c>
    </row>
    <row r="5" spans="2:5" ht="60">
      <c r="B5" s="83" t="s">
        <v>104</v>
      </c>
      <c r="C5" s="83" t="s">
        <v>163</v>
      </c>
      <c r="D5" s="84">
        <v>111288</v>
      </c>
      <c r="E5" s="83" t="s">
        <v>164</v>
      </c>
    </row>
    <row r="6" spans="2:5" ht="135">
      <c r="B6" s="83" t="s">
        <v>118</v>
      </c>
      <c r="C6" s="83" t="s">
        <v>171</v>
      </c>
      <c r="D6" s="129">
        <f>IF(ISERR(SUMPRODUCT((Столбец9*Столбец13)*(Столбец8="В")*(Столбец27=1))/D$5),0,SUMPRODUCT((Столбец9*Столбец13)*(Столбец8="В")*(Столбец27=1))/D$5)</f>
        <v>0.006304583602904177</v>
      </c>
      <c r="E6" s="83" t="s">
        <v>167</v>
      </c>
    </row>
    <row r="7" spans="2:5" ht="135">
      <c r="B7" s="83" t="s">
        <v>121</v>
      </c>
      <c r="C7" s="83" t="s">
        <v>122</v>
      </c>
      <c r="D7" s="129">
        <f>IF(ISERR(_xlfn.SUMIFS(Столбец13,Столбец8,"В",Столбец27,1)/D$5),0,_xlfn.SUMIFS(Столбец13,Столбец8,"В",Столбец27,1)/D$5)</f>
        <v>0.0062450578678743445</v>
      </c>
      <c r="E7" s="83" t="s">
        <v>165</v>
      </c>
    </row>
  </sheetData>
  <sheetProtection password="FA9C" sheet="1" objects="1" scenarios="1" formatCells="0" formatColumns="0" formatRows="0"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E1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2" width="9.140625" style="82" customWidth="1"/>
    <col min="3" max="5" width="40.7109375" style="82" customWidth="1"/>
    <col min="6" max="16384" width="9.140625" style="82" customWidth="1"/>
  </cols>
  <sheetData>
    <row r="2" spans="2:5" ht="30" customHeight="1">
      <c r="B2" s="179" t="s">
        <v>149</v>
      </c>
      <c r="C2" s="180"/>
      <c r="D2" s="180"/>
      <c r="E2" s="180"/>
    </row>
    <row r="4" spans="2:5" ht="60">
      <c r="B4" s="83" t="s">
        <v>105</v>
      </c>
      <c r="C4" s="83" t="s">
        <v>172</v>
      </c>
      <c r="D4" s="83" t="s">
        <v>150</v>
      </c>
      <c r="E4" s="83" t="s">
        <v>151</v>
      </c>
    </row>
    <row r="5" spans="2:5" ht="30">
      <c r="B5" s="83" t="s">
        <v>104</v>
      </c>
      <c r="C5" s="83" t="s">
        <v>152</v>
      </c>
      <c r="D5" s="84">
        <v>5632.82</v>
      </c>
      <c r="E5" s="84"/>
    </row>
    <row r="6" spans="2:5" ht="45">
      <c r="B6" s="83" t="s">
        <v>110</v>
      </c>
      <c r="C6" s="83" t="s">
        <v>153</v>
      </c>
      <c r="D6" s="84">
        <v>1554.6</v>
      </c>
      <c r="E6" s="84"/>
    </row>
    <row r="7" spans="2:5" ht="60">
      <c r="B7" s="83" t="s">
        <v>118</v>
      </c>
      <c r="C7" s="83" t="s">
        <v>154</v>
      </c>
      <c r="D7" s="84">
        <v>27.6</v>
      </c>
      <c r="E7" s="84"/>
    </row>
    <row r="8" spans="2:5" ht="30">
      <c r="B8" s="83" t="s">
        <v>121</v>
      </c>
      <c r="C8" s="83" t="s">
        <v>155</v>
      </c>
      <c r="D8" s="84">
        <v>111768</v>
      </c>
      <c r="E8" s="84"/>
    </row>
    <row r="9" spans="2:5" ht="30">
      <c r="B9" s="83" t="s">
        <v>124</v>
      </c>
      <c r="C9" s="83" t="s">
        <v>156</v>
      </c>
      <c r="D9" s="84">
        <v>4735</v>
      </c>
      <c r="E9" s="84"/>
    </row>
    <row r="10" spans="2:5" ht="15">
      <c r="B10" s="83" t="s">
        <v>127</v>
      </c>
      <c r="C10" s="83" t="s">
        <v>157</v>
      </c>
      <c r="D10" s="140">
        <v>15</v>
      </c>
      <c r="E10" s="84"/>
    </row>
    <row r="11" spans="2:5" ht="45">
      <c r="B11" s="83" t="s">
        <v>158</v>
      </c>
      <c r="C11" s="83" t="s">
        <v>159</v>
      </c>
      <c r="D11" s="84">
        <v>8</v>
      </c>
      <c r="E11" s="85" t="s">
        <v>47</v>
      </c>
    </row>
    <row r="12" spans="2:5" ht="45">
      <c r="B12" s="83" t="s">
        <v>160</v>
      </c>
      <c r="C12" s="83" t="s">
        <v>161</v>
      </c>
      <c r="D12" s="84">
        <v>4</v>
      </c>
      <c r="E12" s="85" t="s">
        <v>47</v>
      </c>
    </row>
  </sheetData>
  <sheetProtection password="FA9C" sheet="1" objects="1" scenarios="1" formatCells="0" formatColumns="0" formatRows="0"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2:AC214"/>
  <sheetViews>
    <sheetView zoomScale="95" zoomScaleNormal="95" zoomScalePageLayoutView="0" workbookViewId="0" topLeftCell="A210">
      <selection activeCell="G211" sqref="G211"/>
    </sheetView>
  </sheetViews>
  <sheetFormatPr defaultColWidth="9.140625" defaultRowHeight="15"/>
  <cols>
    <col min="1" max="2" width="3.57421875" style="0" customWidth="1"/>
    <col min="3" max="7" width="9.28125" style="0" customWidth="1"/>
    <col min="8" max="9" width="18.7109375" style="0" customWidth="1"/>
    <col min="10" max="11" width="11.8515625" style="0" customWidth="1"/>
    <col min="12" max="14" width="9.28125" style="0" customWidth="1"/>
    <col min="15" max="15" width="11.8515625" style="0" customWidth="1"/>
    <col min="16" max="28" width="9.28125" style="0" customWidth="1"/>
    <col min="29" max="29" width="11.8515625" style="0" customWidth="1"/>
  </cols>
  <sheetData>
    <row r="2" spans="5:27" ht="30" customHeight="1">
      <c r="E2" s="181" t="s">
        <v>168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4" spans="2:29" ht="15">
      <c r="B4" s="182"/>
      <c r="C4" s="188" t="s">
        <v>78</v>
      </c>
      <c r="D4" s="189"/>
      <c r="E4" s="189"/>
      <c r="F4" s="189"/>
      <c r="G4" s="189"/>
      <c r="H4" s="189"/>
      <c r="I4" s="189"/>
      <c r="J4" s="189"/>
      <c r="K4" s="190"/>
      <c r="L4" s="188" t="s">
        <v>79</v>
      </c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85" t="s">
        <v>80</v>
      </c>
      <c r="Z4" s="191" t="s">
        <v>81</v>
      </c>
      <c r="AA4" s="192"/>
      <c r="AB4" s="193"/>
      <c r="AC4" s="185" t="s">
        <v>82</v>
      </c>
    </row>
    <row r="5" spans="2:29" ht="15">
      <c r="B5" s="182"/>
      <c r="C5" s="185" t="s">
        <v>173</v>
      </c>
      <c r="D5" s="185" t="s">
        <v>174</v>
      </c>
      <c r="E5" s="185" t="s">
        <v>83</v>
      </c>
      <c r="F5" s="185" t="s">
        <v>175</v>
      </c>
      <c r="G5" s="185" t="s">
        <v>84</v>
      </c>
      <c r="H5" s="185" t="s">
        <v>85</v>
      </c>
      <c r="I5" s="185" t="s">
        <v>86</v>
      </c>
      <c r="J5" s="185" t="s">
        <v>87</v>
      </c>
      <c r="K5" s="185" t="s">
        <v>176</v>
      </c>
      <c r="L5" s="185" t="s">
        <v>88</v>
      </c>
      <c r="M5" s="185" t="s">
        <v>89</v>
      </c>
      <c r="N5" s="185" t="s">
        <v>90</v>
      </c>
      <c r="O5" s="188" t="s">
        <v>91</v>
      </c>
      <c r="P5" s="189"/>
      <c r="Q5" s="189"/>
      <c r="R5" s="189"/>
      <c r="S5" s="189"/>
      <c r="T5" s="189"/>
      <c r="U5" s="189"/>
      <c r="V5" s="189"/>
      <c r="W5" s="190"/>
      <c r="X5" s="185" t="s">
        <v>92</v>
      </c>
      <c r="Y5" s="186"/>
      <c r="Z5" s="194"/>
      <c r="AA5" s="195"/>
      <c r="AB5" s="196"/>
      <c r="AC5" s="186"/>
    </row>
    <row r="6" spans="2:29" ht="15">
      <c r="B6" s="182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5" t="s">
        <v>96</v>
      </c>
      <c r="P6" s="188" t="s">
        <v>97</v>
      </c>
      <c r="Q6" s="189"/>
      <c r="R6" s="190"/>
      <c r="S6" s="188" t="s">
        <v>177</v>
      </c>
      <c r="T6" s="189"/>
      <c r="U6" s="189"/>
      <c r="V6" s="190"/>
      <c r="W6" s="185" t="s">
        <v>98</v>
      </c>
      <c r="X6" s="186"/>
      <c r="Y6" s="186"/>
      <c r="Z6" s="185" t="s">
        <v>93</v>
      </c>
      <c r="AA6" s="185" t="s">
        <v>94</v>
      </c>
      <c r="AB6" s="185" t="s">
        <v>95</v>
      </c>
      <c r="AC6" s="186"/>
    </row>
    <row r="7" spans="2:29" ht="307.5" customHeight="1">
      <c r="B7" s="182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23" t="s">
        <v>99</v>
      </c>
      <c r="Q7" s="123" t="s">
        <v>100</v>
      </c>
      <c r="R7" s="123" t="s">
        <v>101</v>
      </c>
      <c r="S7" s="123" t="s">
        <v>102</v>
      </c>
      <c r="T7" s="123" t="s">
        <v>103</v>
      </c>
      <c r="U7" s="123" t="s">
        <v>178</v>
      </c>
      <c r="V7" s="123" t="s">
        <v>179</v>
      </c>
      <c r="W7" s="187"/>
      <c r="X7" s="187"/>
      <c r="Y7" s="187"/>
      <c r="Z7" s="187"/>
      <c r="AA7" s="187"/>
      <c r="AB7" s="187"/>
      <c r="AC7" s="187"/>
    </row>
    <row r="8" spans="2:29" ht="15">
      <c r="B8" s="182"/>
      <c r="C8" s="86">
        <v>1</v>
      </c>
      <c r="D8" s="86">
        <v>2</v>
      </c>
      <c r="E8" s="86">
        <v>3</v>
      </c>
      <c r="F8" s="86">
        <v>4</v>
      </c>
      <c r="G8" s="86">
        <v>5</v>
      </c>
      <c r="H8" s="86">
        <v>6</v>
      </c>
      <c r="I8" s="86">
        <v>7</v>
      </c>
      <c r="J8" s="86">
        <v>8</v>
      </c>
      <c r="K8" s="86">
        <v>9</v>
      </c>
      <c r="L8" s="86">
        <v>10</v>
      </c>
      <c r="M8" s="86">
        <v>11</v>
      </c>
      <c r="N8" s="86">
        <v>12</v>
      </c>
      <c r="O8" s="86">
        <v>13</v>
      </c>
      <c r="P8" s="86">
        <v>14</v>
      </c>
      <c r="Q8" s="86">
        <v>15</v>
      </c>
      <c r="R8" s="86">
        <v>16</v>
      </c>
      <c r="S8" s="86">
        <v>17</v>
      </c>
      <c r="T8" s="86">
        <v>18</v>
      </c>
      <c r="U8" s="86">
        <v>19</v>
      </c>
      <c r="V8" s="86">
        <v>20</v>
      </c>
      <c r="W8" s="86">
        <v>21</v>
      </c>
      <c r="X8" s="86">
        <v>22</v>
      </c>
      <c r="Y8" s="86">
        <v>23</v>
      </c>
      <c r="Z8" s="86">
        <v>24</v>
      </c>
      <c r="AA8" s="86">
        <v>25</v>
      </c>
      <c r="AB8" s="86">
        <v>26</v>
      </c>
      <c r="AC8" s="86">
        <v>27</v>
      </c>
    </row>
    <row r="9" spans="2:29" s="127" customFormat="1" ht="15" hidden="1">
      <c r="B9" s="135"/>
      <c r="C9" s="126"/>
      <c r="D9" s="126"/>
      <c r="E9" s="126"/>
      <c r="F9" s="126"/>
      <c r="G9" s="126"/>
      <c r="H9" s="126"/>
      <c r="I9" s="126"/>
      <c r="J9" s="134"/>
      <c r="K9" s="134"/>
      <c r="L9" s="126"/>
      <c r="M9" s="126"/>
      <c r="N9" s="126"/>
      <c r="O9" s="134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34"/>
    </row>
    <row r="10" spans="2:29" s="5" customFormat="1" ht="120">
      <c r="B10" s="130"/>
      <c r="C10" s="170">
        <v>1</v>
      </c>
      <c r="D10" s="170" t="s">
        <v>209</v>
      </c>
      <c r="E10" s="170" t="s">
        <v>210</v>
      </c>
      <c r="F10" s="170" t="s">
        <v>211</v>
      </c>
      <c r="G10" s="170" t="s">
        <v>212</v>
      </c>
      <c r="H10" s="170" t="s">
        <v>213</v>
      </c>
      <c r="I10" s="170" t="s">
        <v>214</v>
      </c>
      <c r="J10" s="170" t="s">
        <v>215</v>
      </c>
      <c r="K10" s="170">
        <v>0.267</v>
      </c>
      <c r="L10" s="170" t="s">
        <v>216</v>
      </c>
      <c r="M10" s="170"/>
      <c r="N10" s="170" t="s">
        <v>217</v>
      </c>
      <c r="O10" s="170">
        <v>43</v>
      </c>
      <c r="P10" s="170">
        <v>3</v>
      </c>
      <c r="Q10" s="170">
        <v>3</v>
      </c>
      <c r="R10" s="170">
        <v>37</v>
      </c>
      <c r="S10" s="170">
        <v>0</v>
      </c>
      <c r="T10" s="170">
        <v>0</v>
      </c>
      <c r="U10" s="170">
        <v>2</v>
      </c>
      <c r="V10" s="170">
        <v>41</v>
      </c>
      <c r="W10" s="170">
        <v>0</v>
      </c>
      <c r="X10" s="170">
        <v>0</v>
      </c>
      <c r="Y10" s="170"/>
      <c r="Z10" s="170" t="s">
        <v>218</v>
      </c>
      <c r="AA10" s="170" t="s">
        <v>219</v>
      </c>
      <c r="AB10" s="170" t="s">
        <v>220</v>
      </c>
      <c r="AC10" s="170">
        <v>0</v>
      </c>
    </row>
    <row r="11" spans="2:29" s="5" customFormat="1" ht="105">
      <c r="B11" s="130"/>
      <c r="C11" s="170">
        <v>2</v>
      </c>
      <c r="D11" s="170" t="s">
        <v>221</v>
      </c>
      <c r="E11" s="170" t="s">
        <v>222</v>
      </c>
      <c r="F11" s="170" t="s">
        <v>223</v>
      </c>
      <c r="G11" s="170" t="s">
        <v>224</v>
      </c>
      <c r="H11" s="170" t="s">
        <v>225</v>
      </c>
      <c r="I11" s="170" t="s">
        <v>226</v>
      </c>
      <c r="J11" s="170" t="s">
        <v>227</v>
      </c>
      <c r="K11" s="170">
        <v>24</v>
      </c>
      <c r="L11" s="170" t="s">
        <v>228</v>
      </c>
      <c r="M11" s="170" t="s">
        <v>228</v>
      </c>
      <c r="N11" s="170">
        <v>0</v>
      </c>
      <c r="O11" s="170">
        <v>3</v>
      </c>
      <c r="P11" s="170">
        <v>0</v>
      </c>
      <c r="Q11" s="170">
        <v>0</v>
      </c>
      <c r="R11" s="170">
        <v>3</v>
      </c>
      <c r="S11" s="170">
        <v>0</v>
      </c>
      <c r="T11" s="170">
        <v>0</v>
      </c>
      <c r="U11" s="170">
        <v>0</v>
      </c>
      <c r="V11" s="170">
        <v>3</v>
      </c>
      <c r="W11" s="170">
        <v>0</v>
      </c>
      <c r="X11" s="170">
        <v>0</v>
      </c>
      <c r="Y11" s="170"/>
      <c r="Z11" s="170" t="s">
        <v>218</v>
      </c>
      <c r="AA11" s="170" t="s">
        <v>229</v>
      </c>
      <c r="AB11" s="170" t="s">
        <v>230</v>
      </c>
      <c r="AC11" s="170">
        <v>0</v>
      </c>
    </row>
    <row r="12" spans="2:29" s="5" customFormat="1" ht="60">
      <c r="B12" s="130"/>
      <c r="C12" s="170">
        <v>3</v>
      </c>
      <c r="D12" s="170" t="s">
        <v>231</v>
      </c>
      <c r="E12" s="170" t="s">
        <v>222</v>
      </c>
      <c r="F12" s="170" t="s">
        <v>232</v>
      </c>
      <c r="G12" s="170" t="s">
        <v>224</v>
      </c>
      <c r="H12" s="170" t="s">
        <v>233</v>
      </c>
      <c r="I12" s="170" t="s">
        <v>234</v>
      </c>
      <c r="J12" s="170" t="s">
        <v>227</v>
      </c>
      <c r="K12" s="170">
        <v>1.07</v>
      </c>
      <c r="L12" s="170" t="s">
        <v>235</v>
      </c>
      <c r="M12" s="170"/>
      <c r="N12" s="170"/>
      <c r="O12" s="170">
        <v>1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1</v>
      </c>
      <c r="X12" s="170">
        <v>0</v>
      </c>
      <c r="Y12" s="170" t="s">
        <v>236</v>
      </c>
      <c r="Z12" s="170" t="s">
        <v>218</v>
      </c>
      <c r="AA12" s="170" t="s">
        <v>219</v>
      </c>
      <c r="AB12" s="170" t="s">
        <v>220</v>
      </c>
      <c r="AC12" s="170">
        <v>0</v>
      </c>
    </row>
    <row r="13" spans="2:29" ht="150">
      <c r="B13" s="132" t="s">
        <v>195</v>
      </c>
      <c r="C13" s="170">
        <v>4</v>
      </c>
      <c r="D13" s="170" t="s">
        <v>237</v>
      </c>
      <c r="E13" s="170" t="s">
        <v>238</v>
      </c>
      <c r="F13" s="170" t="s">
        <v>239</v>
      </c>
      <c r="G13" s="170" t="s">
        <v>224</v>
      </c>
      <c r="H13" s="170" t="s">
        <v>240</v>
      </c>
      <c r="I13" s="170" t="s">
        <v>241</v>
      </c>
      <c r="J13" s="170" t="s">
        <v>227</v>
      </c>
      <c r="K13" s="170">
        <v>1.383</v>
      </c>
      <c r="L13" s="170" t="s">
        <v>242</v>
      </c>
      <c r="M13" s="170">
        <v>0</v>
      </c>
      <c r="N13" s="170">
        <v>0</v>
      </c>
      <c r="O13" s="170">
        <v>5</v>
      </c>
      <c r="P13" s="170">
        <v>0</v>
      </c>
      <c r="Q13" s="170">
        <v>0</v>
      </c>
      <c r="R13" s="170">
        <v>5</v>
      </c>
      <c r="S13" s="170">
        <v>0</v>
      </c>
      <c r="T13" s="170">
        <v>0</v>
      </c>
      <c r="U13" s="170">
        <v>5</v>
      </c>
      <c r="V13" s="170">
        <v>0</v>
      </c>
      <c r="W13" s="170">
        <v>0</v>
      </c>
      <c r="X13" s="170">
        <v>243.32</v>
      </c>
      <c r="Y13" s="170"/>
      <c r="Z13" s="170" t="s">
        <v>243</v>
      </c>
      <c r="AA13" s="170" t="s">
        <v>244</v>
      </c>
      <c r="AB13" s="170" t="s">
        <v>230</v>
      </c>
      <c r="AC13" s="170">
        <v>0</v>
      </c>
    </row>
    <row r="14" spans="2:29" ht="165">
      <c r="B14" s="132" t="s">
        <v>195</v>
      </c>
      <c r="C14" s="170">
        <v>5</v>
      </c>
      <c r="D14" s="170" t="s">
        <v>245</v>
      </c>
      <c r="E14" s="170" t="s">
        <v>210</v>
      </c>
      <c r="F14" s="170" t="s">
        <v>246</v>
      </c>
      <c r="G14" s="170" t="s">
        <v>224</v>
      </c>
      <c r="H14" s="170" t="s">
        <v>247</v>
      </c>
      <c r="I14" s="170" t="s">
        <v>248</v>
      </c>
      <c r="J14" s="170" t="s">
        <v>215</v>
      </c>
      <c r="K14" s="170">
        <v>0.88</v>
      </c>
      <c r="L14" s="170" t="s">
        <v>249</v>
      </c>
      <c r="M14" s="170">
        <v>0</v>
      </c>
      <c r="N14" s="170">
        <v>0</v>
      </c>
      <c r="O14" s="170">
        <v>7</v>
      </c>
      <c r="P14" s="170">
        <v>0</v>
      </c>
      <c r="Q14" s="170">
        <v>2</v>
      </c>
      <c r="R14" s="170">
        <v>5</v>
      </c>
      <c r="S14" s="170">
        <v>0</v>
      </c>
      <c r="T14" s="170">
        <v>0</v>
      </c>
      <c r="U14" s="170">
        <v>7</v>
      </c>
      <c r="V14" s="170">
        <v>0</v>
      </c>
      <c r="W14" s="170">
        <v>0</v>
      </c>
      <c r="X14" s="170">
        <v>0</v>
      </c>
      <c r="Y14" s="170"/>
      <c r="Z14" s="170" t="s">
        <v>250</v>
      </c>
      <c r="AA14" s="170" t="s">
        <v>251</v>
      </c>
      <c r="AB14" s="170" t="s">
        <v>230</v>
      </c>
      <c r="AC14" s="170">
        <v>1</v>
      </c>
    </row>
    <row r="15" spans="2:29" ht="75">
      <c r="B15" s="132" t="s">
        <v>195</v>
      </c>
      <c r="C15" s="170">
        <v>6</v>
      </c>
      <c r="D15" s="170" t="s">
        <v>231</v>
      </c>
      <c r="E15" s="170" t="s">
        <v>222</v>
      </c>
      <c r="F15" s="170" t="s">
        <v>252</v>
      </c>
      <c r="G15" s="170" t="s">
        <v>224</v>
      </c>
      <c r="H15" s="170" t="s">
        <v>253</v>
      </c>
      <c r="I15" s="170" t="s">
        <v>254</v>
      </c>
      <c r="J15" s="170" t="s">
        <v>227</v>
      </c>
      <c r="K15" s="170">
        <v>4.6</v>
      </c>
      <c r="L15" s="170" t="s">
        <v>235</v>
      </c>
      <c r="M15" s="170"/>
      <c r="N15" s="170"/>
      <c r="O15" s="170">
        <v>1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0">
        <v>1</v>
      </c>
      <c r="X15" s="170">
        <v>0</v>
      </c>
      <c r="Y15" s="170" t="s">
        <v>169</v>
      </c>
      <c r="Z15" s="170" t="s">
        <v>218</v>
      </c>
      <c r="AA15" s="170" t="s">
        <v>219</v>
      </c>
      <c r="AB15" s="170" t="s">
        <v>220</v>
      </c>
      <c r="AC15" s="170">
        <v>0</v>
      </c>
    </row>
    <row r="16" spans="2:29" ht="409.5">
      <c r="B16" s="132" t="s">
        <v>195</v>
      </c>
      <c r="C16" s="170">
        <v>7</v>
      </c>
      <c r="D16" s="170" t="s">
        <v>221</v>
      </c>
      <c r="E16" s="170" t="s">
        <v>222</v>
      </c>
      <c r="F16" s="170" t="s">
        <v>255</v>
      </c>
      <c r="G16" s="170" t="s">
        <v>224</v>
      </c>
      <c r="H16" s="170" t="s">
        <v>256</v>
      </c>
      <c r="I16" s="170" t="s">
        <v>257</v>
      </c>
      <c r="J16" s="170" t="s">
        <v>215</v>
      </c>
      <c r="K16" s="170">
        <v>2.567</v>
      </c>
      <c r="L16" s="170" t="s">
        <v>258</v>
      </c>
      <c r="M16" s="170" t="s">
        <v>258</v>
      </c>
      <c r="N16" s="170">
        <v>0</v>
      </c>
      <c r="O16" s="170">
        <v>17</v>
      </c>
      <c r="P16" s="170">
        <v>1</v>
      </c>
      <c r="Q16" s="170">
        <v>1</v>
      </c>
      <c r="R16" s="170">
        <v>15</v>
      </c>
      <c r="S16" s="170">
        <v>0</v>
      </c>
      <c r="T16" s="170">
        <v>0</v>
      </c>
      <c r="U16" s="170">
        <v>0</v>
      </c>
      <c r="V16" s="170">
        <v>17</v>
      </c>
      <c r="W16" s="170">
        <v>0</v>
      </c>
      <c r="X16" s="170">
        <v>0</v>
      </c>
      <c r="Y16" s="170"/>
      <c r="Z16" s="170" t="s">
        <v>218</v>
      </c>
      <c r="AA16" s="170" t="s">
        <v>244</v>
      </c>
      <c r="AB16" s="170" t="s">
        <v>259</v>
      </c>
      <c r="AC16" s="170">
        <v>1</v>
      </c>
    </row>
    <row r="17" spans="2:29" ht="409.5">
      <c r="B17" s="132" t="s">
        <v>195</v>
      </c>
      <c r="C17" s="170">
        <v>8</v>
      </c>
      <c r="D17" s="170" t="s">
        <v>260</v>
      </c>
      <c r="E17" s="170" t="s">
        <v>210</v>
      </c>
      <c r="F17" s="170" t="s">
        <v>261</v>
      </c>
      <c r="G17" s="170" t="s">
        <v>224</v>
      </c>
      <c r="H17" s="170" t="s">
        <v>262</v>
      </c>
      <c r="I17" s="170" t="s">
        <v>263</v>
      </c>
      <c r="J17" s="170" t="s">
        <v>227</v>
      </c>
      <c r="K17" s="170">
        <v>0.8667</v>
      </c>
      <c r="L17" s="170" t="s">
        <v>264</v>
      </c>
      <c r="M17" s="170" t="s">
        <v>265</v>
      </c>
      <c r="N17" s="170">
        <v>0</v>
      </c>
      <c r="O17" s="170">
        <v>176</v>
      </c>
      <c r="P17" s="170">
        <v>0</v>
      </c>
      <c r="Q17" s="170">
        <v>12</v>
      </c>
      <c r="R17" s="170">
        <v>164</v>
      </c>
      <c r="S17" s="170">
        <v>0</v>
      </c>
      <c r="T17" s="170">
        <v>0</v>
      </c>
      <c r="U17" s="170">
        <v>0</v>
      </c>
      <c r="V17" s="170">
        <v>176</v>
      </c>
      <c r="W17" s="170">
        <v>0</v>
      </c>
      <c r="X17" s="170">
        <v>0</v>
      </c>
      <c r="Y17" s="170"/>
      <c r="Z17" s="170" t="s">
        <v>266</v>
      </c>
      <c r="AA17" s="170" t="s">
        <v>244</v>
      </c>
      <c r="AB17" s="170" t="s">
        <v>230</v>
      </c>
      <c r="AC17" s="170">
        <v>0</v>
      </c>
    </row>
    <row r="18" spans="2:29" ht="105">
      <c r="B18" s="132" t="s">
        <v>195</v>
      </c>
      <c r="C18" s="170">
        <v>9</v>
      </c>
      <c r="D18" s="170" t="s">
        <v>267</v>
      </c>
      <c r="E18" s="170" t="s">
        <v>222</v>
      </c>
      <c r="F18" s="170" t="s">
        <v>268</v>
      </c>
      <c r="G18" s="170" t="s">
        <v>224</v>
      </c>
      <c r="H18" s="170" t="s">
        <v>269</v>
      </c>
      <c r="I18" s="170" t="s">
        <v>269</v>
      </c>
      <c r="J18" s="170" t="s">
        <v>215</v>
      </c>
      <c r="K18" s="170">
        <v>0</v>
      </c>
      <c r="L18" s="170" t="s">
        <v>235</v>
      </c>
      <c r="M18" s="170"/>
      <c r="N18" s="170"/>
      <c r="O18" s="170">
        <v>21</v>
      </c>
      <c r="P18" s="170">
        <v>0</v>
      </c>
      <c r="Q18" s="170">
        <v>0</v>
      </c>
      <c r="R18" s="170">
        <v>21</v>
      </c>
      <c r="S18" s="170">
        <v>0</v>
      </c>
      <c r="T18" s="170">
        <v>0</v>
      </c>
      <c r="U18" s="170">
        <v>0</v>
      </c>
      <c r="V18" s="170">
        <v>21</v>
      </c>
      <c r="W18" s="170">
        <v>0</v>
      </c>
      <c r="X18" s="170">
        <v>0</v>
      </c>
      <c r="Y18" s="170"/>
      <c r="Z18" s="170" t="s">
        <v>270</v>
      </c>
      <c r="AA18" s="170" t="s">
        <v>271</v>
      </c>
      <c r="AB18" s="170" t="s">
        <v>272</v>
      </c>
      <c r="AC18" s="170">
        <v>1</v>
      </c>
    </row>
    <row r="19" spans="2:29" ht="75">
      <c r="B19" s="132" t="s">
        <v>195</v>
      </c>
      <c r="C19" s="170">
        <v>10</v>
      </c>
      <c r="D19" s="170" t="s">
        <v>273</v>
      </c>
      <c r="E19" s="170" t="s">
        <v>222</v>
      </c>
      <c r="F19" s="170" t="s">
        <v>274</v>
      </c>
      <c r="G19" s="170" t="s">
        <v>275</v>
      </c>
      <c r="H19" s="170" t="s">
        <v>276</v>
      </c>
      <c r="I19" s="170" t="s">
        <v>277</v>
      </c>
      <c r="J19" s="170" t="s">
        <v>227</v>
      </c>
      <c r="K19" s="170">
        <v>0.333</v>
      </c>
      <c r="L19" s="170" t="s">
        <v>235</v>
      </c>
      <c r="M19" s="170"/>
      <c r="N19" s="170"/>
      <c r="O19" s="170">
        <v>1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1</v>
      </c>
      <c r="X19" s="170">
        <v>0</v>
      </c>
      <c r="Y19" s="170" t="s">
        <v>236</v>
      </c>
      <c r="Z19" s="170" t="s">
        <v>270</v>
      </c>
      <c r="AA19" s="170" t="s">
        <v>278</v>
      </c>
      <c r="AB19" s="170" t="s">
        <v>279</v>
      </c>
      <c r="AC19" s="170">
        <v>0</v>
      </c>
    </row>
    <row r="20" spans="2:29" ht="150">
      <c r="B20" s="132" t="s">
        <v>195</v>
      </c>
      <c r="C20" s="170">
        <v>11</v>
      </c>
      <c r="D20" s="170" t="s">
        <v>209</v>
      </c>
      <c r="E20" s="170" t="s">
        <v>210</v>
      </c>
      <c r="F20" s="170" t="s">
        <v>280</v>
      </c>
      <c r="G20" s="170" t="s">
        <v>224</v>
      </c>
      <c r="H20" s="170" t="s">
        <v>281</v>
      </c>
      <c r="I20" s="170" t="s">
        <v>282</v>
      </c>
      <c r="J20" s="170" t="s">
        <v>227</v>
      </c>
      <c r="K20" s="170">
        <v>0.38</v>
      </c>
      <c r="L20" s="170" t="s">
        <v>283</v>
      </c>
      <c r="M20" s="170"/>
      <c r="N20" s="170">
        <v>0</v>
      </c>
      <c r="O20" s="170">
        <v>48</v>
      </c>
      <c r="P20" s="170">
        <v>0</v>
      </c>
      <c r="Q20" s="170">
        <v>9</v>
      </c>
      <c r="R20" s="170">
        <v>39</v>
      </c>
      <c r="S20" s="170">
        <v>0</v>
      </c>
      <c r="T20" s="170">
        <v>0</v>
      </c>
      <c r="U20" s="170">
        <v>5</v>
      </c>
      <c r="V20" s="170">
        <v>43</v>
      </c>
      <c r="W20" s="170">
        <v>0</v>
      </c>
      <c r="X20" s="170">
        <v>0</v>
      </c>
      <c r="Y20" s="170"/>
      <c r="Z20" s="170" t="s">
        <v>284</v>
      </c>
      <c r="AA20" s="170" t="s">
        <v>244</v>
      </c>
      <c r="AB20" s="170" t="s">
        <v>230</v>
      </c>
      <c r="AC20" s="170">
        <v>0</v>
      </c>
    </row>
    <row r="21" spans="2:29" ht="210">
      <c r="B21" s="132" t="s">
        <v>195</v>
      </c>
      <c r="C21" s="170">
        <v>12</v>
      </c>
      <c r="D21" s="170" t="s">
        <v>285</v>
      </c>
      <c r="E21" s="170" t="s">
        <v>222</v>
      </c>
      <c r="F21" s="170" t="s">
        <v>286</v>
      </c>
      <c r="G21" s="170" t="s">
        <v>287</v>
      </c>
      <c r="H21" s="170" t="s">
        <v>288</v>
      </c>
      <c r="I21" s="170" t="s">
        <v>289</v>
      </c>
      <c r="J21" s="170" t="s">
        <v>215</v>
      </c>
      <c r="K21" s="170" t="s">
        <v>290</v>
      </c>
      <c r="L21" s="170" t="s">
        <v>291</v>
      </c>
      <c r="M21" s="170"/>
      <c r="N21" s="170">
        <v>0</v>
      </c>
      <c r="O21" s="170">
        <v>9</v>
      </c>
      <c r="P21" s="170">
        <v>0</v>
      </c>
      <c r="Q21" s="170">
        <v>0</v>
      </c>
      <c r="R21" s="170">
        <v>9</v>
      </c>
      <c r="S21" s="170">
        <v>0</v>
      </c>
      <c r="T21" s="170">
        <v>0</v>
      </c>
      <c r="U21" s="170">
        <v>9</v>
      </c>
      <c r="V21" s="170">
        <v>0</v>
      </c>
      <c r="W21" s="170">
        <v>0</v>
      </c>
      <c r="X21" s="170">
        <v>0</v>
      </c>
      <c r="Y21" s="170"/>
      <c r="Z21" s="170" t="s">
        <v>292</v>
      </c>
      <c r="AA21" s="170" t="s">
        <v>293</v>
      </c>
      <c r="AB21" s="170" t="s">
        <v>220</v>
      </c>
      <c r="AC21" s="170">
        <v>1</v>
      </c>
    </row>
    <row r="22" spans="2:29" ht="225">
      <c r="B22" s="132" t="s">
        <v>195</v>
      </c>
      <c r="C22" s="170">
        <v>13</v>
      </c>
      <c r="D22" s="170" t="s">
        <v>294</v>
      </c>
      <c r="E22" s="170" t="s">
        <v>210</v>
      </c>
      <c r="F22" s="170" t="s">
        <v>295</v>
      </c>
      <c r="G22" s="170" t="s">
        <v>224</v>
      </c>
      <c r="H22" s="170" t="s">
        <v>296</v>
      </c>
      <c r="I22" s="170" t="s">
        <v>297</v>
      </c>
      <c r="J22" s="170" t="s">
        <v>227</v>
      </c>
      <c r="K22" s="170">
        <v>76.15</v>
      </c>
      <c r="L22" s="170" t="s">
        <v>210</v>
      </c>
      <c r="M22" s="170">
        <v>0</v>
      </c>
      <c r="N22" s="170"/>
      <c r="O22" s="170">
        <v>1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1</v>
      </c>
      <c r="X22" s="170">
        <v>0</v>
      </c>
      <c r="Y22" s="170" t="s">
        <v>298</v>
      </c>
      <c r="Z22" s="170"/>
      <c r="AA22" s="170" t="s">
        <v>219</v>
      </c>
      <c r="AB22" s="170" t="s">
        <v>220</v>
      </c>
      <c r="AC22" s="170">
        <v>0</v>
      </c>
    </row>
    <row r="23" spans="2:29" ht="270">
      <c r="B23" s="132" t="s">
        <v>195</v>
      </c>
      <c r="C23" s="170">
        <v>14</v>
      </c>
      <c r="D23" s="170" t="s">
        <v>221</v>
      </c>
      <c r="E23" s="170" t="s">
        <v>222</v>
      </c>
      <c r="F23" s="170" t="s">
        <v>299</v>
      </c>
      <c r="G23" s="170" t="s">
        <v>224</v>
      </c>
      <c r="H23" s="170" t="s">
        <v>300</v>
      </c>
      <c r="I23" s="170" t="s">
        <v>301</v>
      </c>
      <c r="J23" s="170" t="s">
        <v>227</v>
      </c>
      <c r="K23" s="170">
        <v>2.3</v>
      </c>
      <c r="L23" s="170" t="s">
        <v>302</v>
      </c>
      <c r="M23" s="170" t="s">
        <v>303</v>
      </c>
      <c r="N23" s="170"/>
      <c r="O23" s="170">
        <v>412</v>
      </c>
      <c r="P23" s="170">
        <v>3</v>
      </c>
      <c r="Q23" s="170">
        <v>6</v>
      </c>
      <c r="R23" s="170">
        <v>403</v>
      </c>
      <c r="S23" s="170">
        <v>0</v>
      </c>
      <c r="T23" s="170">
        <v>0</v>
      </c>
      <c r="U23" s="170">
        <v>1</v>
      </c>
      <c r="V23" s="170">
        <v>411</v>
      </c>
      <c r="W23" s="170">
        <v>0</v>
      </c>
      <c r="X23" s="170">
        <v>0</v>
      </c>
      <c r="Y23" s="170"/>
      <c r="Z23" s="170" t="s">
        <v>304</v>
      </c>
      <c r="AA23" s="170" t="s">
        <v>305</v>
      </c>
      <c r="AB23" s="170" t="s">
        <v>230</v>
      </c>
      <c r="AC23" s="170">
        <v>0</v>
      </c>
    </row>
    <row r="24" spans="2:29" ht="375">
      <c r="B24" s="132" t="s">
        <v>195</v>
      </c>
      <c r="C24" s="170">
        <v>15</v>
      </c>
      <c r="D24" s="170" t="s">
        <v>221</v>
      </c>
      <c r="E24" s="170" t="s">
        <v>222</v>
      </c>
      <c r="F24" s="170" t="s">
        <v>306</v>
      </c>
      <c r="G24" s="170" t="s">
        <v>224</v>
      </c>
      <c r="H24" s="170" t="s">
        <v>307</v>
      </c>
      <c r="I24" s="170" t="s">
        <v>308</v>
      </c>
      <c r="J24" s="170" t="s">
        <v>227</v>
      </c>
      <c r="K24" s="170">
        <v>1.017</v>
      </c>
      <c r="L24" s="170" t="s">
        <v>309</v>
      </c>
      <c r="M24" s="170" t="s">
        <v>310</v>
      </c>
      <c r="N24" s="170"/>
      <c r="O24" s="170">
        <v>280</v>
      </c>
      <c r="P24" s="170">
        <v>2</v>
      </c>
      <c r="Q24" s="170">
        <v>6</v>
      </c>
      <c r="R24" s="170">
        <v>272</v>
      </c>
      <c r="S24" s="170">
        <v>0</v>
      </c>
      <c r="T24" s="170">
        <v>0</v>
      </c>
      <c r="U24" s="170">
        <v>4</v>
      </c>
      <c r="V24" s="170">
        <v>276</v>
      </c>
      <c r="W24" s="170">
        <v>0</v>
      </c>
      <c r="X24" s="170">
        <v>0</v>
      </c>
      <c r="Y24" s="170"/>
      <c r="Z24" s="170" t="s">
        <v>311</v>
      </c>
      <c r="AA24" s="170" t="s">
        <v>305</v>
      </c>
      <c r="AB24" s="170" t="s">
        <v>230</v>
      </c>
      <c r="AC24" s="170">
        <v>0</v>
      </c>
    </row>
    <row r="25" spans="2:29" ht="375">
      <c r="B25" s="132" t="s">
        <v>195</v>
      </c>
      <c r="C25" s="170">
        <v>16</v>
      </c>
      <c r="D25" s="170" t="s">
        <v>221</v>
      </c>
      <c r="E25" s="170" t="s">
        <v>222</v>
      </c>
      <c r="F25" s="170" t="s">
        <v>312</v>
      </c>
      <c r="G25" s="170" t="s">
        <v>224</v>
      </c>
      <c r="H25" s="170" t="s">
        <v>313</v>
      </c>
      <c r="I25" s="170" t="s">
        <v>314</v>
      </c>
      <c r="J25" s="170" t="s">
        <v>227</v>
      </c>
      <c r="K25" s="170">
        <v>3.3</v>
      </c>
      <c r="L25" s="170" t="s">
        <v>315</v>
      </c>
      <c r="M25" s="170" t="s">
        <v>316</v>
      </c>
      <c r="N25" s="170"/>
      <c r="O25" s="170">
        <v>566</v>
      </c>
      <c r="P25" s="170">
        <v>1</v>
      </c>
      <c r="Q25" s="170">
        <v>4</v>
      </c>
      <c r="R25" s="170">
        <v>561</v>
      </c>
      <c r="S25" s="170">
        <v>0</v>
      </c>
      <c r="T25" s="170">
        <v>0</v>
      </c>
      <c r="U25" s="170">
        <v>2</v>
      </c>
      <c r="V25" s="170">
        <v>564</v>
      </c>
      <c r="W25" s="170">
        <v>0</v>
      </c>
      <c r="X25" s="170">
        <v>0</v>
      </c>
      <c r="Y25" s="170"/>
      <c r="Z25" s="170" t="s">
        <v>311</v>
      </c>
      <c r="AA25" s="170" t="s">
        <v>317</v>
      </c>
      <c r="AB25" s="170" t="s">
        <v>230</v>
      </c>
      <c r="AC25" s="170">
        <v>0</v>
      </c>
    </row>
    <row r="26" spans="2:29" ht="225">
      <c r="B26" s="132" t="s">
        <v>195</v>
      </c>
      <c r="C26" s="170">
        <v>17</v>
      </c>
      <c r="D26" s="170" t="s">
        <v>318</v>
      </c>
      <c r="E26" s="170" t="s">
        <v>238</v>
      </c>
      <c r="F26" s="170" t="s">
        <v>319</v>
      </c>
      <c r="G26" s="170" t="s">
        <v>224</v>
      </c>
      <c r="H26" s="170" t="s">
        <v>320</v>
      </c>
      <c r="I26" s="170" t="s">
        <v>321</v>
      </c>
      <c r="J26" s="170" t="s">
        <v>215</v>
      </c>
      <c r="K26" s="170">
        <v>3.266</v>
      </c>
      <c r="L26" s="170" t="s">
        <v>322</v>
      </c>
      <c r="M26" s="170">
        <v>0</v>
      </c>
      <c r="N26" s="170">
        <v>0</v>
      </c>
      <c r="O26" s="170">
        <v>10</v>
      </c>
      <c r="P26" s="170">
        <v>0</v>
      </c>
      <c r="Q26" s="170">
        <v>0</v>
      </c>
      <c r="R26" s="170">
        <v>10</v>
      </c>
      <c r="S26" s="170">
        <v>0</v>
      </c>
      <c r="T26" s="170">
        <v>0</v>
      </c>
      <c r="U26" s="170">
        <v>10</v>
      </c>
      <c r="V26" s="170">
        <v>0</v>
      </c>
      <c r="W26" s="170">
        <v>0</v>
      </c>
      <c r="X26" s="170">
        <v>498.24</v>
      </c>
      <c r="Y26" s="170"/>
      <c r="Z26" s="170" t="s">
        <v>323</v>
      </c>
      <c r="AA26" s="170" t="s">
        <v>324</v>
      </c>
      <c r="AB26" s="170" t="s">
        <v>230</v>
      </c>
      <c r="AC26" s="170">
        <v>1</v>
      </c>
    </row>
    <row r="27" spans="2:29" ht="90">
      <c r="B27" s="132" t="s">
        <v>195</v>
      </c>
      <c r="C27" s="170">
        <v>18</v>
      </c>
      <c r="D27" s="170" t="s">
        <v>325</v>
      </c>
      <c r="E27" s="170" t="s">
        <v>222</v>
      </c>
      <c r="F27" s="170" t="s">
        <v>326</v>
      </c>
      <c r="G27" s="170" t="s">
        <v>224</v>
      </c>
      <c r="H27" s="170" t="s">
        <v>327</v>
      </c>
      <c r="I27" s="170" t="s">
        <v>328</v>
      </c>
      <c r="J27" s="170" t="s">
        <v>227</v>
      </c>
      <c r="K27" s="170">
        <v>0.08</v>
      </c>
      <c r="L27" s="170" t="s">
        <v>329</v>
      </c>
      <c r="M27" s="170"/>
      <c r="N27" s="170"/>
      <c r="O27" s="170">
        <v>1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70">
        <v>0</v>
      </c>
      <c r="W27" s="170">
        <v>1</v>
      </c>
      <c r="X27" s="170">
        <v>220</v>
      </c>
      <c r="Y27" s="170" t="s">
        <v>236</v>
      </c>
      <c r="Z27" s="170" t="s">
        <v>330</v>
      </c>
      <c r="AA27" s="170" t="s">
        <v>331</v>
      </c>
      <c r="AB27" s="170" t="s">
        <v>220</v>
      </c>
      <c r="AC27" s="170">
        <v>0</v>
      </c>
    </row>
    <row r="28" spans="2:29" ht="165">
      <c r="B28" s="132" t="s">
        <v>195</v>
      </c>
      <c r="C28" s="170">
        <v>19</v>
      </c>
      <c r="D28" s="170" t="s">
        <v>332</v>
      </c>
      <c r="E28" s="170" t="s">
        <v>333</v>
      </c>
      <c r="F28" s="170" t="s">
        <v>334</v>
      </c>
      <c r="G28" s="170" t="s">
        <v>224</v>
      </c>
      <c r="H28" s="170" t="s">
        <v>335</v>
      </c>
      <c r="I28" s="170" t="s">
        <v>336</v>
      </c>
      <c r="J28" s="170" t="s">
        <v>227</v>
      </c>
      <c r="K28" s="170">
        <v>0.967</v>
      </c>
      <c r="L28" s="170" t="s">
        <v>337</v>
      </c>
      <c r="M28" s="170"/>
      <c r="N28" s="170"/>
      <c r="O28" s="170">
        <v>8</v>
      </c>
      <c r="P28" s="170">
        <v>0</v>
      </c>
      <c r="Q28" s="170">
        <v>1</v>
      </c>
      <c r="R28" s="170">
        <v>7</v>
      </c>
      <c r="S28" s="170">
        <v>0</v>
      </c>
      <c r="T28" s="170">
        <v>0</v>
      </c>
      <c r="U28" s="170">
        <v>0</v>
      </c>
      <c r="V28" s="170">
        <v>8</v>
      </c>
      <c r="W28" s="170">
        <v>0</v>
      </c>
      <c r="X28" s="170">
        <v>0</v>
      </c>
      <c r="Y28" s="170"/>
      <c r="Z28" s="170" t="s">
        <v>338</v>
      </c>
      <c r="AA28" s="170" t="s">
        <v>339</v>
      </c>
      <c r="AB28" s="170" t="s">
        <v>259</v>
      </c>
      <c r="AC28" s="170">
        <v>0</v>
      </c>
    </row>
    <row r="29" spans="2:29" ht="60">
      <c r="B29" s="132" t="s">
        <v>195</v>
      </c>
      <c r="C29" s="170">
        <v>20</v>
      </c>
      <c r="D29" s="170" t="s">
        <v>267</v>
      </c>
      <c r="E29" s="170" t="s">
        <v>222</v>
      </c>
      <c r="F29" s="170" t="s">
        <v>340</v>
      </c>
      <c r="G29" s="170" t="s">
        <v>224</v>
      </c>
      <c r="H29" s="170" t="s">
        <v>341</v>
      </c>
      <c r="I29" s="170" t="s">
        <v>342</v>
      </c>
      <c r="J29" s="170" t="s">
        <v>215</v>
      </c>
      <c r="K29" s="170">
        <v>0.183</v>
      </c>
      <c r="L29" s="170" t="s">
        <v>235</v>
      </c>
      <c r="M29" s="170"/>
      <c r="N29" s="170"/>
      <c r="O29" s="170">
        <v>15</v>
      </c>
      <c r="P29" s="170">
        <v>0</v>
      </c>
      <c r="Q29" s="170">
        <v>0</v>
      </c>
      <c r="R29" s="170">
        <v>15</v>
      </c>
      <c r="S29" s="170">
        <v>0</v>
      </c>
      <c r="T29" s="170">
        <v>0</v>
      </c>
      <c r="U29" s="170">
        <v>5</v>
      </c>
      <c r="V29" s="170">
        <v>10</v>
      </c>
      <c r="W29" s="170">
        <v>0</v>
      </c>
      <c r="X29" s="170">
        <v>0</v>
      </c>
      <c r="Y29" s="170"/>
      <c r="Z29" s="170" t="s">
        <v>330</v>
      </c>
      <c r="AA29" s="170" t="s">
        <v>339</v>
      </c>
      <c r="AB29" s="170" t="s">
        <v>259</v>
      </c>
      <c r="AC29" s="170">
        <v>0</v>
      </c>
    </row>
    <row r="30" spans="2:29" ht="105">
      <c r="B30" s="132" t="s">
        <v>195</v>
      </c>
      <c r="C30" s="170">
        <v>21</v>
      </c>
      <c r="D30" s="170" t="s">
        <v>237</v>
      </c>
      <c r="E30" s="170" t="s">
        <v>222</v>
      </c>
      <c r="F30" s="170" t="s">
        <v>343</v>
      </c>
      <c r="G30" s="170" t="s">
        <v>224</v>
      </c>
      <c r="H30" s="170" t="s">
        <v>344</v>
      </c>
      <c r="I30" s="170" t="s">
        <v>345</v>
      </c>
      <c r="J30" s="170" t="s">
        <v>227</v>
      </c>
      <c r="K30" s="170">
        <v>1.167</v>
      </c>
      <c r="L30" s="170" t="s">
        <v>235</v>
      </c>
      <c r="M30" s="170"/>
      <c r="N30" s="170"/>
      <c r="O30" s="170">
        <v>14</v>
      </c>
      <c r="P30" s="170">
        <v>0</v>
      </c>
      <c r="Q30" s="170">
        <v>0</v>
      </c>
      <c r="R30" s="170">
        <v>13</v>
      </c>
      <c r="S30" s="170">
        <v>0</v>
      </c>
      <c r="T30" s="170">
        <v>0</v>
      </c>
      <c r="U30" s="170">
        <v>13</v>
      </c>
      <c r="V30" s="170">
        <v>0</v>
      </c>
      <c r="W30" s="170">
        <v>1</v>
      </c>
      <c r="X30" s="170">
        <v>295</v>
      </c>
      <c r="Y30" s="170" t="s">
        <v>236</v>
      </c>
      <c r="Z30" s="170" t="s">
        <v>346</v>
      </c>
      <c r="AA30" s="170" t="s">
        <v>331</v>
      </c>
      <c r="AB30" s="170" t="s">
        <v>220</v>
      </c>
      <c r="AC30" s="170">
        <v>0</v>
      </c>
    </row>
    <row r="31" spans="2:29" ht="360">
      <c r="B31" s="132" t="s">
        <v>195</v>
      </c>
      <c r="C31" s="170">
        <v>22</v>
      </c>
      <c r="D31" s="170" t="s">
        <v>237</v>
      </c>
      <c r="E31" s="170" t="s">
        <v>222</v>
      </c>
      <c r="F31" s="170" t="s">
        <v>347</v>
      </c>
      <c r="G31" s="170" t="s">
        <v>224</v>
      </c>
      <c r="H31" s="170" t="s">
        <v>348</v>
      </c>
      <c r="I31" s="170" t="s">
        <v>349</v>
      </c>
      <c r="J31" s="170" t="s">
        <v>227</v>
      </c>
      <c r="K31" s="170">
        <v>0.95</v>
      </c>
      <c r="L31" s="170" t="s">
        <v>350</v>
      </c>
      <c r="M31" s="170"/>
      <c r="N31" s="170"/>
      <c r="O31" s="170">
        <v>13</v>
      </c>
      <c r="P31" s="170">
        <v>0</v>
      </c>
      <c r="Q31" s="170">
        <v>0</v>
      </c>
      <c r="R31" s="170">
        <v>13</v>
      </c>
      <c r="S31" s="170">
        <v>0</v>
      </c>
      <c r="T31" s="170">
        <v>0</v>
      </c>
      <c r="U31" s="170">
        <v>13</v>
      </c>
      <c r="V31" s="170">
        <v>0</v>
      </c>
      <c r="W31" s="170">
        <v>0</v>
      </c>
      <c r="X31" s="170">
        <v>298.39</v>
      </c>
      <c r="Y31" s="170"/>
      <c r="Z31" s="170" t="s">
        <v>351</v>
      </c>
      <c r="AA31" s="170" t="s">
        <v>339</v>
      </c>
      <c r="AB31" s="170" t="s">
        <v>220</v>
      </c>
      <c r="AC31" s="170">
        <v>0</v>
      </c>
    </row>
    <row r="32" spans="2:29" ht="105">
      <c r="B32" s="132" t="s">
        <v>195</v>
      </c>
      <c r="C32" s="170">
        <v>23</v>
      </c>
      <c r="D32" s="170" t="s">
        <v>352</v>
      </c>
      <c r="E32" s="170" t="s">
        <v>210</v>
      </c>
      <c r="F32" s="170" t="s">
        <v>353</v>
      </c>
      <c r="G32" s="170" t="s">
        <v>224</v>
      </c>
      <c r="H32" s="170" t="s">
        <v>354</v>
      </c>
      <c r="I32" s="170" t="s">
        <v>355</v>
      </c>
      <c r="J32" s="170" t="s">
        <v>227</v>
      </c>
      <c r="K32" s="170">
        <v>1.02</v>
      </c>
      <c r="L32" s="170" t="s">
        <v>356</v>
      </c>
      <c r="M32" s="170"/>
      <c r="N32" s="170"/>
      <c r="O32" s="170">
        <v>1</v>
      </c>
      <c r="P32" s="170">
        <v>0</v>
      </c>
      <c r="Q32" s="170">
        <v>0</v>
      </c>
      <c r="R32" s="170">
        <v>1</v>
      </c>
      <c r="S32" s="170">
        <v>0</v>
      </c>
      <c r="T32" s="170">
        <v>0</v>
      </c>
      <c r="U32" s="170">
        <v>1</v>
      </c>
      <c r="V32" s="170">
        <v>0</v>
      </c>
      <c r="W32" s="170">
        <v>0</v>
      </c>
      <c r="X32" s="170">
        <v>51</v>
      </c>
      <c r="Y32" s="170"/>
      <c r="Z32" s="170" t="s">
        <v>357</v>
      </c>
      <c r="AA32" s="170" t="s">
        <v>358</v>
      </c>
      <c r="AB32" s="170" t="s">
        <v>220</v>
      </c>
      <c r="AC32" s="170">
        <v>0</v>
      </c>
    </row>
    <row r="33" spans="2:29" ht="105">
      <c r="B33" s="132" t="s">
        <v>195</v>
      </c>
      <c r="C33" s="170">
        <v>24</v>
      </c>
      <c r="D33" s="170" t="s">
        <v>359</v>
      </c>
      <c r="E33" s="170" t="s">
        <v>210</v>
      </c>
      <c r="F33" s="170" t="s">
        <v>360</v>
      </c>
      <c r="G33" s="170" t="s">
        <v>224</v>
      </c>
      <c r="H33" s="170" t="s">
        <v>361</v>
      </c>
      <c r="I33" s="170" t="s">
        <v>362</v>
      </c>
      <c r="J33" s="170" t="s">
        <v>227</v>
      </c>
      <c r="K33" s="170">
        <v>1.1</v>
      </c>
      <c r="L33" s="170" t="s">
        <v>363</v>
      </c>
      <c r="M33" s="170"/>
      <c r="N33" s="170"/>
      <c r="O33" s="170">
        <v>36</v>
      </c>
      <c r="P33" s="170">
        <v>0</v>
      </c>
      <c r="Q33" s="170">
        <v>1</v>
      </c>
      <c r="R33" s="170">
        <v>35</v>
      </c>
      <c r="S33" s="170">
        <v>0</v>
      </c>
      <c r="T33" s="170">
        <v>0</v>
      </c>
      <c r="U33" s="170">
        <v>10</v>
      </c>
      <c r="V33" s="170">
        <v>26</v>
      </c>
      <c r="W33" s="170">
        <v>0</v>
      </c>
      <c r="X33" s="170">
        <v>0</v>
      </c>
      <c r="Y33" s="170"/>
      <c r="Z33" s="170" t="s">
        <v>364</v>
      </c>
      <c r="AA33" s="170" t="s">
        <v>219</v>
      </c>
      <c r="AB33" s="170" t="s">
        <v>220</v>
      </c>
      <c r="AC33" s="170">
        <v>0</v>
      </c>
    </row>
    <row r="34" spans="2:29" ht="90">
      <c r="B34" s="132" t="s">
        <v>195</v>
      </c>
      <c r="C34" s="170">
        <v>25</v>
      </c>
      <c r="D34" s="170" t="s">
        <v>359</v>
      </c>
      <c r="E34" s="170" t="s">
        <v>210</v>
      </c>
      <c r="F34" s="170" t="s">
        <v>365</v>
      </c>
      <c r="G34" s="170" t="s">
        <v>287</v>
      </c>
      <c r="H34" s="170" t="s">
        <v>366</v>
      </c>
      <c r="I34" s="170" t="s">
        <v>367</v>
      </c>
      <c r="J34" s="170" t="s">
        <v>227</v>
      </c>
      <c r="K34" s="170">
        <v>1.867</v>
      </c>
      <c r="L34" s="170" t="s">
        <v>368</v>
      </c>
      <c r="M34" s="170"/>
      <c r="N34" s="170"/>
      <c r="O34" s="170">
        <v>1</v>
      </c>
      <c r="P34" s="170">
        <v>1</v>
      </c>
      <c r="Q34" s="170">
        <v>0</v>
      </c>
      <c r="R34" s="170">
        <v>0</v>
      </c>
      <c r="S34" s="170">
        <v>0</v>
      </c>
      <c r="T34" s="170">
        <v>1</v>
      </c>
      <c r="U34" s="170">
        <v>0</v>
      </c>
      <c r="V34" s="170">
        <v>0</v>
      </c>
      <c r="W34" s="170">
        <v>0</v>
      </c>
      <c r="X34" s="170">
        <v>0</v>
      </c>
      <c r="Y34" s="170"/>
      <c r="Z34" s="170" t="s">
        <v>369</v>
      </c>
      <c r="AA34" s="170" t="s">
        <v>370</v>
      </c>
      <c r="AB34" s="170" t="s">
        <v>230</v>
      </c>
      <c r="AC34" s="170">
        <v>0</v>
      </c>
    </row>
    <row r="35" spans="2:29" ht="120">
      <c r="B35" s="132" t="s">
        <v>195</v>
      </c>
      <c r="C35" s="170">
        <v>26</v>
      </c>
      <c r="D35" s="170" t="s">
        <v>359</v>
      </c>
      <c r="E35" s="170" t="s">
        <v>210</v>
      </c>
      <c r="F35" s="170" t="s">
        <v>371</v>
      </c>
      <c r="G35" s="170" t="s">
        <v>287</v>
      </c>
      <c r="H35" s="170" t="s">
        <v>372</v>
      </c>
      <c r="I35" s="170" t="s">
        <v>373</v>
      </c>
      <c r="J35" s="170" t="s">
        <v>227</v>
      </c>
      <c r="K35" s="170">
        <v>0.2</v>
      </c>
      <c r="L35" s="170" t="s">
        <v>374</v>
      </c>
      <c r="M35" s="170"/>
      <c r="N35" s="170"/>
      <c r="O35" s="170">
        <v>1</v>
      </c>
      <c r="P35" s="170">
        <v>0</v>
      </c>
      <c r="Q35" s="170">
        <v>1</v>
      </c>
      <c r="R35" s="170">
        <v>0</v>
      </c>
      <c r="S35" s="170">
        <v>0</v>
      </c>
      <c r="T35" s="170">
        <v>0</v>
      </c>
      <c r="U35" s="170">
        <v>0</v>
      </c>
      <c r="V35" s="170">
        <v>1</v>
      </c>
      <c r="W35" s="170">
        <v>0</v>
      </c>
      <c r="X35" s="170">
        <v>0</v>
      </c>
      <c r="Y35" s="170"/>
      <c r="Z35" s="170" t="s">
        <v>375</v>
      </c>
      <c r="AA35" s="170" t="s">
        <v>244</v>
      </c>
      <c r="AB35" s="170" t="s">
        <v>259</v>
      </c>
      <c r="AC35" s="170">
        <v>0</v>
      </c>
    </row>
    <row r="36" spans="2:29" ht="75">
      <c r="B36" s="132" t="s">
        <v>195</v>
      </c>
      <c r="C36" s="170">
        <v>27</v>
      </c>
      <c r="D36" s="170" t="s">
        <v>332</v>
      </c>
      <c r="E36" s="170" t="s">
        <v>222</v>
      </c>
      <c r="F36" s="170" t="s">
        <v>376</v>
      </c>
      <c r="G36" s="170" t="s">
        <v>224</v>
      </c>
      <c r="H36" s="170" t="s">
        <v>377</v>
      </c>
      <c r="I36" s="170" t="s">
        <v>378</v>
      </c>
      <c r="J36" s="170" t="s">
        <v>227</v>
      </c>
      <c r="K36" s="170">
        <v>10.55</v>
      </c>
      <c r="L36" s="170" t="s">
        <v>329</v>
      </c>
      <c r="M36" s="170"/>
      <c r="N36" s="170"/>
      <c r="O36" s="170">
        <v>2</v>
      </c>
      <c r="P36" s="170">
        <v>0</v>
      </c>
      <c r="Q36" s="170">
        <v>0</v>
      </c>
      <c r="R36" s="170">
        <v>1</v>
      </c>
      <c r="S36" s="170">
        <v>0</v>
      </c>
      <c r="T36" s="170">
        <v>0</v>
      </c>
      <c r="U36" s="170">
        <v>1</v>
      </c>
      <c r="V36" s="170">
        <v>0</v>
      </c>
      <c r="W36" s="170">
        <v>1</v>
      </c>
      <c r="X36" s="170">
        <v>0</v>
      </c>
      <c r="Y36" s="170" t="s">
        <v>236</v>
      </c>
      <c r="Z36" s="170"/>
      <c r="AA36" s="170" t="s">
        <v>331</v>
      </c>
      <c r="AB36" s="170" t="s">
        <v>220</v>
      </c>
      <c r="AC36" s="170">
        <v>0</v>
      </c>
    </row>
    <row r="37" spans="2:29" ht="409.5">
      <c r="B37" s="132" t="s">
        <v>195</v>
      </c>
      <c r="C37" s="170">
        <v>28</v>
      </c>
      <c r="D37" s="170" t="s">
        <v>332</v>
      </c>
      <c r="E37" s="170" t="s">
        <v>222</v>
      </c>
      <c r="F37" s="170" t="s">
        <v>379</v>
      </c>
      <c r="G37" s="170" t="s">
        <v>287</v>
      </c>
      <c r="H37" s="170" t="s">
        <v>380</v>
      </c>
      <c r="I37" s="170" t="s">
        <v>381</v>
      </c>
      <c r="J37" s="170" t="s">
        <v>227</v>
      </c>
      <c r="K37" s="170">
        <v>1.4</v>
      </c>
      <c r="L37" s="170" t="s">
        <v>382</v>
      </c>
      <c r="M37" s="170"/>
      <c r="N37" s="170"/>
      <c r="O37" s="170">
        <v>15</v>
      </c>
      <c r="P37" s="170">
        <v>0</v>
      </c>
      <c r="Q37" s="170">
        <v>0</v>
      </c>
      <c r="R37" s="170">
        <v>15</v>
      </c>
      <c r="S37" s="170">
        <v>0</v>
      </c>
      <c r="T37" s="170">
        <v>0</v>
      </c>
      <c r="U37" s="170">
        <v>0</v>
      </c>
      <c r="V37" s="170">
        <v>15</v>
      </c>
      <c r="W37" s="170">
        <v>0</v>
      </c>
      <c r="X37" s="170">
        <v>0</v>
      </c>
      <c r="Y37" s="170"/>
      <c r="Z37" s="170" t="s">
        <v>383</v>
      </c>
      <c r="AA37" s="170" t="s">
        <v>384</v>
      </c>
      <c r="AB37" s="170" t="s">
        <v>259</v>
      </c>
      <c r="AC37" s="170">
        <v>0</v>
      </c>
    </row>
    <row r="38" spans="2:29" ht="409.5">
      <c r="B38" s="132" t="s">
        <v>195</v>
      </c>
      <c r="C38" s="170">
        <v>29</v>
      </c>
      <c r="D38" s="170" t="s">
        <v>332</v>
      </c>
      <c r="E38" s="170" t="s">
        <v>222</v>
      </c>
      <c r="F38" s="170" t="s">
        <v>379</v>
      </c>
      <c r="G38" s="170" t="s">
        <v>224</v>
      </c>
      <c r="H38" s="170" t="s">
        <v>385</v>
      </c>
      <c r="I38" s="170" t="s">
        <v>386</v>
      </c>
      <c r="J38" s="170" t="s">
        <v>227</v>
      </c>
      <c r="K38" s="170">
        <v>3.1833</v>
      </c>
      <c r="L38" s="170" t="s">
        <v>382</v>
      </c>
      <c r="M38" s="170"/>
      <c r="N38" s="170"/>
      <c r="O38" s="170">
        <v>15</v>
      </c>
      <c r="P38" s="170">
        <v>0</v>
      </c>
      <c r="Q38" s="170">
        <v>0</v>
      </c>
      <c r="R38" s="170">
        <v>15</v>
      </c>
      <c r="S38" s="170">
        <v>0</v>
      </c>
      <c r="T38" s="170">
        <v>0</v>
      </c>
      <c r="U38" s="170">
        <v>0</v>
      </c>
      <c r="V38" s="170">
        <v>15</v>
      </c>
      <c r="W38" s="170">
        <v>0</v>
      </c>
      <c r="X38" s="170">
        <v>0</v>
      </c>
      <c r="Y38" s="170"/>
      <c r="Z38" s="170" t="s">
        <v>387</v>
      </c>
      <c r="AA38" s="170" t="s">
        <v>384</v>
      </c>
      <c r="AB38" s="170" t="s">
        <v>259</v>
      </c>
      <c r="AC38" s="170">
        <v>0</v>
      </c>
    </row>
    <row r="39" spans="2:29" ht="90">
      <c r="B39" s="132" t="s">
        <v>195</v>
      </c>
      <c r="C39" s="170">
        <v>30</v>
      </c>
      <c r="D39" s="170" t="s">
        <v>325</v>
      </c>
      <c r="E39" s="170" t="s">
        <v>222</v>
      </c>
      <c r="F39" s="170" t="s">
        <v>388</v>
      </c>
      <c r="G39" s="170" t="s">
        <v>287</v>
      </c>
      <c r="H39" s="170" t="s">
        <v>389</v>
      </c>
      <c r="I39" s="170" t="s">
        <v>390</v>
      </c>
      <c r="J39" s="170" t="s">
        <v>215</v>
      </c>
      <c r="K39" s="170">
        <v>3.4167</v>
      </c>
      <c r="L39" s="170" t="s">
        <v>235</v>
      </c>
      <c r="M39" s="170"/>
      <c r="N39" s="170"/>
      <c r="O39" s="170">
        <v>24</v>
      </c>
      <c r="P39" s="170">
        <v>0</v>
      </c>
      <c r="Q39" s="170">
        <v>0</v>
      </c>
      <c r="R39" s="170">
        <v>24</v>
      </c>
      <c r="S39" s="170">
        <v>0</v>
      </c>
      <c r="T39" s="170">
        <v>0</v>
      </c>
      <c r="U39" s="170">
        <v>5</v>
      </c>
      <c r="V39" s="170">
        <v>19</v>
      </c>
      <c r="W39" s="170">
        <v>0</v>
      </c>
      <c r="X39" s="170">
        <v>0</v>
      </c>
      <c r="Y39" s="170"/>
      <c r="Z39" s="170" t="s">
        <v>330</v>
      </c>
      <c r="AA39" s="170" t="s">
        <v>324</v>
      </c>
      <c r="AB39" s="170" t="s">
        <v>230</v>
      </c>
      <c r="AC39" s="170">
        <v>1</v>
      </c>
    </row>
    <row r="40" spans="2:29" ht="105">
      <c r="B40" s="132" t="s">
        <v>195</v>
      </c>
      <c r="C40" s="170">
        <v>31</v>
      </c>
      <c r="D40" s="170" t="s">
        <v>245</v>
      </c>
      <c r="E40" s="170" t="s">
        <v>238</v>
      </c>
      <c r="F40" s="170" t="s">
        <v>391</v>
      </c>
      <c r="G40" s="170" t="s">
        <v>224</v>
      </c>
      <c r="H40" s="170" t="s">
        <v>392</v>
      </c>
      <c r="I40" s="170" t="s">
        <v>393</v>
      </c>
      <c r="J40" s="170" t="s">
        <v>215</v>
      </c>
      <c r="K40" s="170">
        <v>0.25</v>
      </c>
      <c r="L40" s="170" t="s">
        <v>394</v>
      </c>
      <c r="M40" s="170"/>
      <c r="N40" s="170"/>
      <c r="O40" s="170">
        <v>6</v>
      </c>
      <c r="P40" s="170">
        <v>0</v>
      </c>
      <c r="Q40" s="170">
        <v>1</v>
      </c>
      <c r="R40" s="170">
        <v>5</v>
      </c>
      <c r="S40" s="170">
        <v>0</v>
      </c>
      <c r="T40" s="170">
        <v>0</v>
      </c>
      <c r="U40" s="170">
        <v>6</v>
      </c>
      <c r="V40" s="170">
        <v>0</v>
      </c>
      <c r="W40" s="170">
        <v>0</v>
      </c>
      <c r="X40" s="170">
        <v>0</v>
      </c>
      <c r="Y40" s="170"/>
      <c r="Z40" s="170" t="s">
        <v>395</v>
      </c>
      <c r="AA40" s="170" t="s">
        <v>324</v>
      </c>
      <c r="AB40" s="170" t="s">
        <v>230</v>
      </c>
      <c r="AC40" s="170">
        <v>1</v>
      </c>
    </row>
    <row r="41" spans="2:29" ht="90">
      <c r="B41" s="132" t="s">
        <v>195</v>
      </c>
      <c r="C41" s="170">
        <v>32</v>
      </c>
      <c r="D41" s="170" t="s">
        <v>359</v>
      </c>
      <c r="E41" s="170" t="s">
        <v>222</v>
      </c>
      <c r="F41" s="170" t="s">
        <v>396</v>
      </c>
      <c r="G41" s="170" t="s">
        <v>287</v>
      </c>
      <c r="H41" s="170" t="s">
        <v>397</v>
      </c>
      <c r="I41" s="170" t="s">
        <v>398</v>
      </c>
      <c r="J41" s="170" t="s">
        <v>227</v>
      </c>
      <c r="K41" s="170">
        <v>1.63</v>
      </c>
      <c r="L41" s="170" t="s">
        <v>399</v>
      </c>
      <c r="M41" s="170"/>
      <c r="N41" s="170"/>
      <c r="O41" s="170">
        <v>53</v>
      </c>
      <c r="P41" s="170">
        <v>0</v>
      </c>
      <c r="Q41" s="170">
        <v>15</v>
      </c>
      <c r="R41" s="170">
        <v>38</v>
      </c>
      <c r="S41" s="170">
        <v>0</v>
      </c>
      <c r="T41" s="170">
        <v>0</v>
      </c>
      <c r="U41" s="170">
        <v>14</v>
      </c>
      <c r="V41" s="170">
        <v>39</v>
      </c>
      <c r="W41" s="170">
        <v>0</v>
      </c>
      <c r="X41" s="170">
        <v>0</v>
      </c>
      <c r="Y41" s="170"/>
      <c r="Z41" s="170"/>
      <c r="AA41" s="170" t="s">
        <v>244</v>
      </c>
      <c r="AB41" s="170" t="s">
        <v>259</v>
      </c>
      <c r="AC41" s="170">
        <v>0</v>
      </c>
    </row>
    <row r="42" spans="2:29" ht="90">
      <c r="B42" s="132" t="s">
        <v>195</v>
      </c>
      <c r="C42" s="170">
        <v>33</v>
      </c>
      <c r="D42" s="170" t="s">
        <v>359</v>
      </c>
      <c r="E42" s="170" t="s">
        <v>222</v>
      </c>
      <c r="F42" s="170" t="s">
        <v>400</v>
      </c>
      <c r="G42" s="170" t="s">
        <v>224</v>
      </c>
      <c r="H42" s="170" t="s">
        <v>401</v>
      </c>
      <c r="I42" s="170" t="s">
        <v>402</v>
      </c>
      <c r="J42" s="170" t="s">
        <v>227</v>
      </c>
      <c r="K42" s="170">
        <v>0.37</v>
      </c>
      <c r="L42" s="170" t="s">
        <v>403</v>
      </c>
      <c r="M42" s="170"/>
      <c r="N42" s="170"/>
      <c r="O42" s="170">
        <v>2</v>
      </c>
      <c r="P42" s="170">
        <v>0</v>
      </c>
      <c r="Q42" s="170">
        <v>0</v>
      </c>
      <c r="R42" s="170">
        <v>2</v>
      </c>
      <c r="S42" s="170">
        <v>0</v>
      </c>
      <c r="T42" s="170">
        <v>0</v>
      </c>
      <c r="U42" s="170">
        <v>2</v>
      </c>
      <c r="V42" s="170">
        <v>0</v>
      </c>
      <c r="W42" s="170">
        <v>0</v>
      </c>
      <c r="X42" s="170">
        <v>0</v>
      </c>
      <c r="Y42" s="170"/>
      <c r="Z42" s="170"/>
      <c r="AA42" s="170" t="s">
        <v>384</v>
      </c>
      <c r="AB42" s="170" t="s">
        <v>404</v>
      </c>
      <c r="AC42" s="170">
        <v>0</v>
      </c>
    </row>
    <row r="43" spans="2:29" ht="90">
      <c r="B43" s="132" t="s">
        <v>195</v>
      </c>
      <c r="C43" s="170">
        <v>34</v>
      </c>
      <c r="D43" s="170" t="s">
        <v>267</v>
      </c>
      <c r="E43" s="170" t="s">
        <v>222</v>
      </c>
      <c r="F43" s="170" t="s">
        <v>405</v>
      </c>
      <c r="G43" s="170" t="s">
        <v>224</v>
      </c>
      <c r="H43" s="170" t="s">
        <v>406</v>
      </c>
      <c r="I43" s="170" t="s">
        <v>407</v>
      </c>
      <c r="J43" s="170" t="s">
        <v>227</v>
      </c>
      <c r="K43" s="170">
        <v>0.97</v>
      </c>
      <c r="L43" s="170" t="s">
        <v>408</v>
      </c>
      <c r="M43" s="170"/>
      <c r="N43" s="170"/>
      <c r="O43" s="170">
        <v>813</v>
      </c>
      <c r="P43" s="170">
        <v>0</v>
      </c>
      <c r="Q43" s="170">
        <v>0</v>
      </c>
      <c r="R43" s="170">
        <v>813</v>
      </c>
      <c r="S43" s="170">
        <v>0</v>
      </c>
      <c r="T43" s="170">
        <v>0</v>
      </c>
      <c r="U43" s="170">
        <v>0</v>
      </c>
      <c r="V43" s="170">
        <v>813</v>
      </c>
      <c r="W43" s="170">
        <v>0</v>
      </c>
      <c r="X43" s="170">
        <v>542</v>
      </c>
      <c r="Y43" s="170"/>
      <c r="Z43" s="170"/>
      <c r="AA43" s="170" t="s">
        <v>244</v>
      </c>
      <c r="AB43" s="170" t="s">
        <v>259</v>
      </c>
      <c r="AC43" s="170">
        <v>0</v>
      </c>
    </row>
    <row r="44" spans="2:29" ht="240">
      <c r="B44" s="132" t="s">
        <v>195</v>
      </c>
      <c r="C44" s="170">
        <v>35</v>
      </c>
      <c r="D44" s="170" t="s">
        <v>221</v>
      </c>
      <c r="E44" s="170" t="s">
        <v>222</v>
      </c>
      <c r="F44" s="170" t="s">
        <v>409</v>
      </c>
      <c r="G44" s="170" t="s">
        <v>224</v>
      </c>
      <c r="H44" s="170" t="s">
        <v>410</v>
      </c>
      <c r="I44" s="170" t="s">
        <v>411</v>
      </c>
      <c r="J44" s="170" t="s">
        <v>227</v>
      </c>
      <c r="K44" s="170">
        <v>1.82</v>
      </c>
      <c r="L44" s="170" t="s">
        <v>302</v>
      </c>
      <c r="M44" s="170" t="s">
        <v>303</v>
      </c>
      <c r="N44" s="170"/>
      <c r="O44" s="170">
        <v>412</v>
      </c>
      <c r="P44" s="170">
        <v>3</v>
      </c>
      <c r="Q44" s="170">
        <v>6</v>
      </c>
      <c r="R44" s="170">
        <v>403</v>
      </c>
      <c r="S44" s="170">
        <v>0</v>
      </c>
      <c r="T44" s="170">
        <v>0</v>
      </c>
      <c r="U44" s="170">
        <v>1</v>
      </c>
      <c r="V44" s="170">
        <v>411</v>
      </c>
      <c r="W44" s="170">
        <v>0</v>
      </c>
      <c r="X44" s="170">
        <v>0</v>
      </c>
      <c r="Y44" s="170"/>
      <c r="Z44" s="170"/>
      <c r="AA44" s="170" t="s">
        <v>305</v>
      </c>
      <c r="AB44" s="170" t="s">
        <v>412</v>
      </c>
      <c r="AC44" s="170">
        <v>0</v>
      </c>
    </row>
    <row r="45" spans="2:29" ht="150">
      <c r="B45" s="132" t="s">
        <v>195</v>
      </c>
      <c r="C45" s="170">
        <v>36</v>
      </c>
      <c r="D45" s="170" t="s">
        <v>359</v>
      </c>
      <c r="E45" s="170" t="s">
        <v>210</v>
      </c>
      <c r="F45" s="170" t="s">
        <v>413</v>
      </c>
      <c r="G45" s="170" t="s">
        <v>224</v>
      </c>
      <c r="H45" s="170" t="s">
        <v>414</v>
      </c>
      <c r="I45" s="170" t="s">
        <v>415</v>
      </c>
      <c r="J45" s="170" t="s">
        <v>227</v>
      </c>
      <c r="K45" s="170">
        <v>1.733</v>
      </c>
      <c r="L45" s="170" t="s">
        <v>416</v>
      </c>
      <c r="M45" s="170"/>
      <c r="N45" s="170"/>
      <c r="O45" s="170">
        <v>42</v>
      </c>
      <c r="P45" s="170">
        <v>0</v>
      </c>
      <c r="Q45" s="170">
        <v>8</v>
      </c>
      <c r="R45" s="170">
        <v>34</v>
      </c>
      <c r="S45" s="170">
        <v>0</v>
      </c>
      <c r="T45" s="170">
        <v>0</v>
      </c>
      <c r="U45" s="170">
        <v>7</v>
      </c>
      <c r="V45" s="170">
        <v>35</v>
      </c>
      <c r="W45" s="170">
        <v>0</v>
      </c>
      <c r="X45" s="170">
        <v>0</v>
      </c>
      <c r="Y45" s="170"/>
      <c r="Z45" s="170"/>
      <c r="AA45" s="170" t="s">
        <v>244</v>
      </c>
      <c r="AB45" s="170" t="s">
        <v>404</v>
      </c>
      <c r="AC45" s="170">
        <v>0</v>
      </c>
    </row>
    <row r="46" spans="2:29" ht="360">
      <c r="B46" s="132" t="s">
        <v>195</v>
      </c>
      <c r="C46" s="170">
        <v>37</v>
      </c>
      <c r="D46" s="170" t="s">
        <v>273</v>
      </c>
      <c r="E46" s="170" t="s">
        <v>210</v>
      </c>
      <c r="F46" s="170" t="s">
        <v>417</v>
      </c>
      <c r="G46" s="170" t="s">
        <v>224</v>
      </c>
      <c r="H46" s="170" t="s">
        <v>418</v>
      </c>
      <c r="I46" s="170" t="s">
        <v>419</v>
      </c>
      <c r="J46" s="170" t="s">
        <v>215</v>
      </c>
      <c r="K46" s="170">
        <v>3.316</v>
      </c>
      <c r="L46" s="170" t="s">
        <v>420</v>
      </c>
      <c r="M46" s="170"/>
      <c r="N46" s="170"/>
      <c r="O46" s="170">
        <v>18</v>
      </c>
      <c r="P46" s="170">
        <v>0</v>
      </c>
      <c r="Q46" s="170">
        <v>1</v>
      </c>
      <c r="R46" s="170">
        <v>17</v>
      </c>
      <c r="S46" s="170">
        <v>0</v>
      </c>
      <c r="T46" s="170">
        <v>0</v>
      </c>
      <c r="U46" s="170">
        <v>18</v>
      </c>
      <c r="V46" s="170">
        <v>0</v>
      </c>
      <c r="W46" s="170">
        <v>0</v>
      </c>
      <c r="X46" s="170">
        <v>1071.2</v>
      </c>
      <c r="Y46" s="170"/>
      <c r="Z46" s="170" t="s">
        <v>421</v>
      </c>
      <c r="AA46" s="170" t="s">
        <v>244</v>
      </c>
      <c r="AB46" s="170" t="s">
        <v>230</v>
      </c>
      <c r="AC46" s="170">
        <v>1</v>
      </c>
    </row>
    <row r="47" spans="2:29" ht="120">
      <c r="B47" s="132" t="s">
        <v>195</v>
      </c>
      <c r="C47" s="170">
        <v>38</v>
      </c>
      <c r="D47" s="170" t="s">
        <v>422</v>
      </c>
      <c r="E47" s="170" t="s">
        <v>222</v>
      </c>
      <c r="F47" s="170" t="s">
        <v>423</v>
      </c>
      <c r="G47" s="170" t="s">
        <v>275</v>
      </c>
      <c r="H47" s="170" t="s">
        <v>424</v>
      </c>
      <c r="I47" s="170" t="s">
        <v>424</v>
      </c>
      <c r="J47" s="170" t="s">
        <v>227</v>
      </c>
      <c r="K47" s="170">
        <v>0</v>
      </c>
      <c r="L47" s="170" t="s">
        <v>222</v>
      </c>
      <c r="M47" s="170"/>
      <c r="N47" s="170"/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/>
      <c r="Z47" s="170"/>
      <c r="AA47" s="170" t="s">
        <v>425</v>
      </c>
      <c r="AB47" s="170" t="s">
        <v>259</v>
      </c>
      <c r="AC47" s="170">
        <v>0</v>
      </c>
    </row>
    <row r="48" spans="2:29" ht="60">
      <c r="B48" s="132" t="s">
        <v>195</v>
      </c>
      <c r="C48" s="170">
        <v>39</v>
      </c>
      <c r="D48" s="170" t="s">
        <v>267</v>
      </c>
      <c r="E48" s="170" t="s">
        <v>222</v>
      </c>
      <c r="F48" s="170" t="s">
        <v>426</v>
      </c>
      <c r="G48" s="170" t="s">
        <v>224</v>
      </c>
      <c r="H48" s="170" t="s">
        <v>427</v>
      </c>
      <c r="I48" s="170" t="s">
        <v>428</v>
      </c>
      <c r="J48" s="170" t="s">
        <v>227</v>
      </c>
      <c r="K48" s="170">
        <v>0.15</v>
      </c>
      <c r="L48" s="170" t="s">
        <v>222</v>
      </c>
      <c r="M48" s="170"/>
      <c r="N48" s="170"/>
      <c r="O48" s="170">
        <v>64</v>
      </c>
      <c r="P48" s="170">
        <v>0</v>
      </c>
      <c r="Q48" s="170">
        <v>0</v>
      </c>
      <c r="R48" s="170">
        <v>64</v>
      </c>
      <c r="S48" s="170">
        <v>0</v>
      </c>
      <c r="T48" s="170">
        <v>0</v>
      </c>
      <c r="U48" s="170">
        <v>0</v>
      </c>
      <c r="V48" s="170">
        <v>64</v>
      </c>
      <c r="W48" s="170">
        <v>0</v>
      </c>
      <c r="X48" s="170">
        <v>0</v>
      </c>
      <c r="Y48" s="170"/>
      <c r="Z48" s="170"/>
      <c r="AA48" s="170" t="s">
        <v>244</v>
      </c>
      <c r="AB48" s="170" t="s">
        <v>259</v>
      </c>
      <c r="AC48" s="170">
        <v>0</v>
      </c>
    </row>
    <row r="49" spans="2:29" ht="75">
      <c r="B49" s="132" t="s">
        <v>195</v>
      </c>
      <c r="C49" s="170">
        <v>40</v>
      </c>
      <c r="D49" s="170" t="s">
        <v>332</v>
      </c>
      <c r="E49" s="170" t="s">
        <v>222</v>
      </c>
      <c r="F49" s="170" t="s">
        <v>429</v>
      </c>
      <c r="G49" s="170" t="s">
        <v>212</v>
      </c>
      <c r="H49" s="170" t="s">
        <v>430</v>
      </c>
      <c r="I49" s="170" t="s">
        <v>430</v>
      </c>
      <c r="J49" s="170" t="s">
        <v>227</v>
      </c>
      <c r="K49" s="170">
        <v>0</v>
      </c>
      <c r="L49" s="170" t="s">
        <v>222</v>
      </c>
      <c r="M49" s="170"/>
      <c r="N49" s="170"/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/>
      <c r="Z49" s="170"/>
      <c r="AA49" s="170" t="s">
        <v>244</v>
      </c>
      <c r="AB49" s="170" t="s">
        <v>220</v>
      </c>
      <c r="AC49" s="170">
        <v>0</v>
      </c>
    </row>
    <row r="50" spans="2:29" ht="60">
      <c r="B50" s="132" t="s">
        <v>195</v>
      </c>
      <c r="C50" s="170">
        <v>41</v>
      </c>
      <c r="D50" s="170" t="s">
        <v>267</v>
      </c>
      <c r="E50" s="170" t="s">
        <v>222</v>
      </c>
      <c r="F50" s="170" t="s">
        <v>431</v>
      </c>
      <c r="G50" s="170" t="s">
        <v>432</v>
      </c>
      <c r="H50" s="170" t="s">
        <v>433</v>
      </c>
      <c r="I50" s="170" t="s">
        <v>434</v>
      </c>
      <c r="J50" s="170" t="s">
        <v>227</v>
      </c>
      <c r="K50" s="170">
        <v>2.666</v>
      </c>
      <c r="L50" s="170" t="s">
        <v>435</v>
      </c>
      <c r="M50" s="170"/>
      <c r="N50" s="170"/>
      <c r="O50" s="170">
        <v>22</v>
      </c>
      <c r="P50" s="170">
        <v>0</v>
      </c>
      <c r="Q50" s="170">
        <v>5</v>
      </c>
      <c r="R50" s="170">
        <v>17</v>
      </c>
      <c r="S50" s="170">
        <v>0</v>
      </c>
      <c r="T50" s="170">
        <v>0</v>
      </c>
      <c r="U50" s="170">
        <v>17</v>
      </c>
      <c r="V50" s="170">
        <v>5</v>
      </c>
      <c r="W50" s="170">
        <v>0</v>
      </c>
      <c r="X50" s="170">
        <v>0</v>
      </c>
      <c r="Y50" s="170"/>
      <c r="Z50" s="170"/>
      <c r="AA50" s="170" t="s">
        <v>244</v>
      </c>
      <c r="AB50" s="170" t="s">
        <v>259</v>
      </c>
      <c r="AC50" s="170">
        <v>0</v>
      </c>
    </row>
    <row r="51" spans="2:29" ht="60">
      <c r="B51" s="132" t="s">
        <v>195</v>
      </c>
      <c r="C51" s="170">
        <v>42</v>
      </c>
      <c r="D51" s="170" t="s">
        <v>267</v>
      </c>
      <c r="E51" s="170" t="s">
        <v>222</v>
      </c>
      <c r="F51" s="170" t="s">
        <v>436</v>
      </c>
      <c r="G51" s="170" t="s">
        <v>224</v>
      </c>
      <c r="H51" s="170" t="s">
        <v>437</v>
      </c>
      <c r="I51" s="170" t="s">
        <v>437</v>
      </c>
      <c r="J51" s="170" t="s">
        <v>227</v>
      </c>
      <c r="K51" s="170">
        <v>0</v>
      </c>
      <c r="L51" s="170" t="s">
        <v>222</v>
      </c>
      <c r="M51" s="170"/>
      <c r="N51" s="170"/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/>
      <c r="Z51" s="170"/>
      <c r="AA51" s="170" t="s">
        <v>244</v>
      </c>
      <c r="AB51" s="170" t="s">
        <v>259</v>
      </c>
      <c r="AC51" s="170">
        <v>0</v>
      </c>
    </row>
    <row r="52" spans="2:29" ht="60">
      <c r="B52" s="132" t="s">
        <v>195</v>
      </c>
      <c r="C52" s="170">
        <v>43</v>
      </c>
      <c r="D52" s="170" t="s">
        <v>267</v>
      </c>
      <c r="E52" s="170" t="s">
        <v>222</v>
      </c>
      <c r="F52" s="170" t="s">
        <v>436</v>
      </c>
      <c r="G52" s="170" t="s">
        <v>224</v>
      </c>
      <c r="H52" s="170" t="s">
        <v>437</v>
      </c>
      <c r="I52" s="170" t="s">
        <v>437</v>
      </c>
      <c r="J52" s="170" t="s">
        <v>227</v>
      </c>
      <c r="K52" s="170">
        <v>0</v>
      </c>
      <c r="L52" s="170" t="s">
        <v>222</v>
      </c>
      <c r="M52" s="170"/>
      <c r="N52" s="170"/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/>
      <c r="Z52" s="170"/>
      <c r="AA52" s="170" t="s">
        <v>244</v>
      </c>
      <c r="AB52" s="170" t="s">
        <v>259</v>
      </c>
      <c r="AC52" s="170">
        <v>0</v>
      </c>
    </row>
    <row r="53" spans="2:29" ht="60">
      <c r="B53" s="132" t="s">
        <v>195</v>
      </c>
      <c r="C53" s="170">
        <v>44</v>
      </c>
      <c r="D53" s="170" t="s">
        <v>267</v>
      </c>
      <c r="E53" s="170" t="s">
        <v>222</v>
      </c>
      <c r="F53" s="170" t="s">
        <v>438</v>
      </c>
      <c r="G53" s="170" t="s">
        <v>224</v>
      </c>
      <c r="H53" s="170" t="s">
        <v>437</v>
      </c>
      <c r="I53" s="170" t="s">
        <v>437</v>
      </c>
      <c r="J53" s="170" t="s">
        <v>227</v>
      </c>
      <c r="K53" s="170">
        <v>0</v>
      </c>
      <c r="L53" s="170" t="s">
        <v>222</v>
      </c>
      <c r="M53" s="170"/>
      <c r="N53" s="170"/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/>
      <c r="Z53" s="170"/>
      <c r="AA53" s="170" t="s">
        <v>244</v>
      </c>
      <c r="AB53" s="170" t="s">
        <v>259</v>
      </c>
      <c r="AC53" s="170">
        <v>0</v>
      </c>
    </row>
    <row r="54" spans="2:29" ht="90">
      <c r="B54" s="132" t="s">
        <v>195</v>
      </c>
      <c r="C54" s="170">
        <v>45</v>
      </c>
      <c r="D54" s="170" t="s">
        <v>221</v>
      </c>
      <c r="E54" s="170" t="s">
        <v>210</v>
      </c>
      <c r="F54" s="170" t="s">
        <v>439</v>
      </c>
      <c r="G54" s="170" t="s">
        <v>224</v>
      </c>
      <c r="H54" s="170" t="s">
        <v>440</v>
      </c>
      <c r="I54" s="170" t="s">
        <v>441</v>
      </c>
      <c r="J54" s="170" t="s">
        <v>227</v>
      </c>
      <c r="K54" s="170">
        <v>1.967</v>
      </c>
      <c r="L54" s="170" t="s">
        <v>442</v>
      </c>
      <c r="M54" s="170" t="s">
        <v>443</v>
      </c>
      <c r="N54" s="170"/>
      <c r="O54" s="170">
        <v>57</v>
      </c>
      <c r="P54" s="170">
        <v>0</v>
      </c>
      <c r="Q54" s="170">
        <v>5</v>
      </c>
      <c r="R54" s="170">
        <v>52</v>
      </c>
      <c r="S54" s="170">
        <v>0</v>
      </c>
      <c r="T54" s="170">
        <v>0</v>
      </c>
      <c r="U54" s="170">
        <v>2</v>
      </c>
      <c r="V54" s="170">
        <v>55</v>
      </c>
      <c r="W54" s="170">
        <v>0</v>
      </c>
      <c r="X54" s="170">
        <v>0</v>
      </c>
      <c r="Y54" s="170"/>
      <c r="Z54" s="170"/>
      <c r="AA54" s="170" t="s">
        <v>444</v>
      </c>
      <c r="AB54" s="170" t="s">
        <v>445</v>
      </c>
      <c r="AC54" s="170">
        <v>0</v>
      </c>
    </row>
    <row r="55" spans="2:29" ht="120">
      <c r="B55" s="132" t="s">
        <v>195</v>
      </c>
      <c r="C55" s="170">
        <v>46</v>
      </c>
      <c r="D55" s="170" t="s">
        <v>273</v>
      </c>
      <c r="E55" s="170" t="s">
        <v>210</v>
      </c>
      <c r="F55" s="170" t="s">
        <v>446</v>
      </c>
      <c r="G55" s="170" t="s">
        <v>224</v>
      </c>
      <c r="H55" s="170" t="s">
        <v>447</v>
      </c>
      <c r="I55" s="170" t="s">
        <v>448</v>
      </c>
      <c r="J55" s="170" t="s">
        <v>215</v>
      </c>
      <c r="K55" s="170">
        <v>2.9</v>
      </c>
      <c r="L55" s="170" t="s">
        <v>449</v>
      </c>
      <c r="M55" s="170"/>
      <c r="N55" s="170"/>
      <c r="O55" s="170">
        <v>5</v>
      </c>
      <c r="P55" s="170">
        <v>0</v>
      </c>
      <c r="Q55" s="170">
        <v>0</v>
      </c>
      <c r="R55" s="170">
        <v>5</v>
      </c>
      <c r="S55" s="170">
        <v>0</v>
      </c>
      <c r="T55" s="170">
        <v>0</v>
      </c>
      <c r="U55" s="170">
        <v>5</v>
      </c>
      <c r="V55" s="170">
        <v>0</v>
      </c>
      <c r="W55" s="170">
        <v>0</v>
      </c>
      <c r="X55" s="170">
        <v>366</v>
      </c>
      <c r="Y55" s="170"/>
      <c r="Z55" s="170" t="s">
        <v>450</v>
      </c>
      <c r="AA55" s="170" t="s">
        <v>244</v>
      </c>
      <c r="AB55" s="170" t="s">
        <v>451</v>
      </c>
      <c r="AC55" s="170">
        <v>1</v>
      </c>
    </row>
    <row r="56" spans="2:29" ht="409.5">
      <c r="B56" s="132" t="s">
        <v>195</v>
      </c>
      <c r="C56" s="170">
        <v>47</v>
      </c>
      <c r="D56" s="170" t="s">
        <v>332</v>
      </c>
      <c r="E56" s="170" t="s">
        <v>333</v>
      </c>
      <c r="F56" s="170" t="s">
        <v>452</v>
      </c>
      <c r="G56" s="170" t="s">
        <v>224</v>
      </c>
      <c r="H56" s="170" t="s">
        <v>453</v>
      </c>
      <c r="I56" s="170" t="s">
        <v>454</v>
      </c>
      <c r="J56" s="170" t="s">
        <v>227</v>
      </c>
      <c r="K56" s="170">
        <v>3.216</v>
      </c>
      <c r="L56" s="170" t="s">
        <v>455</v>
      </c>
      <c r="M56" s="170"/>
      <c r="N56" s="170"/>
      <c r="O56" s="170">
        <v>17</v>
      </c>
      <c r="P56" s="170">
        <v>0</v>
      </c>
      <c r="Q56" s="170">
        <v>3</v>
      </c>
      <c r="R56" s="170">
        <v>14</v>
      </c>
      <c r="S56" s="170">
        <v>0</v>
      </c>
      <c r="T56" s="170">
        <v>0</v>
      </c>
      <c r="U56" s="170">
        <v>0</v>
      </c>
      <c r="V56" s="170">
        <v>17</v>
      </c>
      <c r="W56" s="170">
        <v>0</v>
      </c>
      <c r="X56" s="170">
        <v>0</v>
      </c>
      <c r="Y56" s="170"/>
      <c r="Z56" s="170"/>
      <c r="AA56" s="170" t="s">
        <v>425</v>
      </c>
      <c r="AB56" s="170" t="s">
        <v>456</v>
      </c>
      <c r="AC56" s="170">
        <v>0</v>
      </c>
    </row>
    <row r="57" spans="2:29" ht="300">
      <c r="B57" s="132" t="s">
        <v>195</v>
      </c>
      <c r="C57" s="170">
        <v>48</v>
      </c>
      <c r="D57" s="170" t="s">
        <v>332</v>
      </c>
      <c r="E57" s="170" t="s">
        <v>333</v>
      </c>
      <c r="F57" s="170" t="s">
        <v>457</v>
      </c>
      <c r="G57" s="170" t="s">
        <v>224</v>
      </c>
      <c r="H57" s="170" t="s">
        <v>458</v>
      </c>
      <c r="I57" s="170" t="s">
        <v>459</v>
      </c>
      <c r="J57" s="170" t="s">
        <v>227</v>
      </c>
      <c r="K57" s="170">
        <v>0.25</v>
      </c>
      <c r="L57" s="170" t="s">
        <v>460</v>
      </c>
      <c r="M57" s="170"/>
      <c r="N57" s="170"/>
      <c r="O57" s="170">
        <v>12</v>
      </c>
      <c r="P57" s="170">
        <v>0</v>
      </c>
      <c r="Q57" s="170">
        <v>2</v>
      </c>
      <c r="R57" s="170">
        <v>10</v>
      </c>
      <c r="S57" s="170">
        <v>0</v>
      </c>
      <c r="T57" s="170">
        <v>0</v>
      </c>
      <c r="U57" s="170">
        <v>0</v>
      </c>
      <c r="V57" s="170">
        <v>12</v>
      </c>
      <c r="W57" s="170">
        <v>0</v>
      </c>
      <c r="X57" s="170">
        <v>0</v>
      </c>
      <c r="Y57" s="170"/>
      <c r="Z57" s="170"/>
      <c r="AA57" s="170" t="s">
        <v>425</v>
      </c>
      <c r="AB57" s="170" t="s">
        <v>259</v>
      </c>
      <c r="AC57" s="170">
        <v>0</v>
      </c>
    </row>
    <row r="58" spans="2:29" ht="75">
      <c r="B58" s="132" t="s">
        <v>195</v>
      </c>
      <c r="C58" s="170">
        <v>49</v>
      </c>
      <c r="D58" s="170" t="s">
        <v>267</v>
      </c>
      <c r="E58" s="170" t="s">
        <v>222</v>
      </c>
      <c r="F58" s="170" t="s">
        <v>461</v>
      </c>
      <c r="G58" s="170" t="s">
        <v>224</v>
      </c>
      <c r="H58" s="170" t="s">
        <v>462</v>
      </c>
      <c r="I58" s="170" t="s">
        <v>463</v>
      </c>
      <c r="J58" s="170" t="s">
        <v>227</v>
      </c>
      <c r="K58" s="170">
        <v>0.53</v>
      </c>
      <c r="L58" s="170" t="s">
        <v>408</v>
      </c>
      <c r="M58" s="170"/>
      <c r="N58" s="170"/>
      <c r="O58" s="170">
        <v>611</v>
      </c>
      <c r="P58" s="170">
        <v>0</v>
      </c>
      <c r="Q58" s="170">
        <v>0</v>
      </c>
      <c r="R58" s="170">
        <v>611</v>
      </c>
      <c r="S58" s="170">
        <v>0</v>
      </c>
      <c r="T58" s="170">
        <v>0</v>
      </c>
      <c r="U58" s="170">
        <v>0</v>
      </c>
      <c r="V58" s="170">
        <v>611</v>
      </c>
      <c r="W58" s="170">
        <v>0</v>
      </c>
      <c r="X58" s="170">
        <v>0</v>
      </c>
      <c r="Y58" s="170"/>
      <c r="Z58" s="170"/>
      <c r="AA58" s="170" t="s">
        <v>244</v>
      </c>
      <c r="AB58" s="170" t="s">
        <v>259</v>
      </c>
      <c r="AC58" s="170">
        <v>0</v>
      </c>
    </row>
    <row r="59" spans="2:29" ht="75">
      <c r="B59" s="132" t="s">
        <v>195</v>
      </c>
      <c r="C59" s="170">
        <v>50</v>
      </c>
      <c r="D59" s="170" t="s">
        <v>332</v>
      </c>
      <c r="E59" s="170" t="s">
        <v>222</v>
      </c>
      <c r="F59" s="170" t="s">
        <v>464</v>
      </c>
      <c r="G59" s="170" t="s">
        <v>212</v>
      </c>
      <c r="H59" s="170" t="s">
        <v>465</v>
      </c>
      <c r="I59" s="170" t="s">
        <v>465</v>
      </c>
      <c r="J59" s="170" t="s">
        <v>227</v>
      </c>
      <c r="K59" s="170">
        <v>0</v>
      </c>
      <c r="L59" s="170" t="s">
        <v>222</v>
      </c>
      <c r="M59" s="170"/>
      <c r="N59" s="170"/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0">
        <v>0</v>
      </c>
      <c r="X59" s="170">
        <v>0</v>
      </c>
      <c r="Y59" s="170"/>
      <c r="Z59" s="170"/>
      <c r="AA59" s="170" t="s">
        <v>425</v>
      </c>
      <c r="AB59" s="170" t="s">
        <v>259</v>
      </c>
      <c r="AC59" s="170">
        <v>0</v>
      </c>
    </row>
    <row r="60" spans="2:29" ht="75">
      <c r="B60" s="132" t="s">
        <v>195</v>
      </c>
      <c r="C60" s="170">
        <v>51</v>
      </c>
      <c r="D60" s="170" t="s">
        <v>332</v>
      </c>
      <c r="E60" s="170" t="s">
        <v>222</v>
      </c>
      <c r="F60" s="170" t="s">
        <v>464</v>
      </c>
      <c r="G60" s="170" t="s">
        <v>212</v>
      </c>
      <c r="H60" s="170" t="s">
        <v>466</v>
      </c>
      <c r="I60" s="170" t="s">
        <v>466</v>
      </c>
      <c r="J60" s="170" t="s">
        <v>227</v>
      </c>
      <c r="K60" s="170">
        <v>0</v>
      </c>
      <c r="L60" s="170" t="s">
        <v>222</v>
      </c>
      <c r="M60" s="170"/>
      <c r="N60" s="170"/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0</v>
      </c>
      <c r="W60" s="170">
        <v>0</v>
      </c>
      <c r="X60" s="170">
        <v>0</v>
      </c>
      <c r="Y60" s="170"/>
      <c r="Z60" s="170"/>
      <c r="AA60" s="170" t="s">
        <v>425</v>
      </c>
      <c r="AB60" s="170" t="s">
        <v>259</v>
      </c>
      <c r="AC60" s="170">
        <v>0</v>
      </c>
    </row>
    <row r="61" spans="2:29" ht="90">
      <c r="B61" s="132" t="s">
        <v>195</v>
      </c>
      <c r="C61" s="170">
        <v>52</v>
      </c>
      <c r="D61" s="170" t="s">
        <v>422</v>
      </c>
      <c r="E61" s="170" t="s">
        <v>222</v>
      </c>
      <c r="F61" s="170" t="s">
        <v>467</v>
      </c>
      <c r="G61" s="170" t="s">
        <v>432</v>
      </c>
      <c r="H61" s="170" t="s">
        <v>468</v>
      </c>
      <c r="I61" s="170" t="s">
        <v>469</v>
      </c>
      <c r="J61" s="170" t="s">
        <v>227</v>
      </c>
      <c r="K61" s="170">
        <v>0.833</v>
      </c>
      <c r="L61" s="170" t="s">
        <v>222</v>
      </c>
      <c r="M61" s="170"/>
      <c r="N61" s="170"/>
      <c r="O61" s="170">
        <v>181</v>
      </c>
      <c r="P61" s="170">
        <v>0</v>
      </c>
      <c r="Q61" s="170">
        <v>0</v>
      </c>
      <c r="R61" s="170">
        <v>181</v>
      </c>
      <c r="S61" s="170">
        <v>0</v>
      </c>
      <c r="T61" s="170">
        <v>0</v>
      </c>
      <c r="U61" s="170">
        <v>0</v>
      </c>
      <c r="V61" s="170">
        <v>181</v>
      </c>
      <c r="W61" s="170">
        <v>0</v>
      </c>
      <c r="X61" s="170">
        <v>250</v>
      </c>
      <c r="Y61" s="170"/>
      <c r="Z61" s="170"/>
      <c r="AA61" s="170" t="s">
        <v>339</v>
      </c>
      <c r="AB61" s="170" t="s">
        <v>259</v>
      </c>
      <c r="AC61" s="170">
        <v>0</v>
      </c>
    </row>
    <row r="62" spans="2:29" ht="75">
      <c r="B62" s="132" t="s">
        <v>195</v>
      </c>
      <c r="C62" s="170">
        <v>53</v>
      </c>
      <c r="D62" s="170" t="s">
        <v>332</v>
      </c>
      <c r="E62" s="170" t="s">
        <v>210</v>
      </c>
      <c r="F62" s="170" t="s">
        <v>470</v>
      </c>
      <c r="G62" s="170" t="s">
        <v>224</v>
      </c>
      <c r="H62" s="170" t="s">
        <v>471</v>
      </c>
      <c r="I62" s="170" t="s">
        <v>471</v>
      </c>
      <c r="J62" s="170" t="s">
        <v>227</v>
      </c>
      <c r="K62" s="170">
        <v>0</v>
      </c>
      <c r="L62" s="170" t="s">
        <v>210</v>
      </c>
      <c r="M62" s="170"/>
      <c r="N62" s="170"/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/>
      <c r="Z62" s="170"/>
      <c r="AA62" s="170" t="s">
        <v>244</v>
      </c>
      <c r="AB62" s="170" t="s">
        <v>230</v>
      </c>
      <c r="AC62" s="170">
        <v>0</v>
      </c>
    </row>
    <row r="63" spans="2:29" ht="75">
      <c r="B63" s="132" t="s">
        <v>195</v>
      </c>
      <c r="C63" s="170">
        <v>54</v>
      </c>
      <c r="D63" s="170" t="s">
        <v>332</v>
      </c>
      <c r="E63" s="170" t="s">
        <v>222</v>
      </c>
      <c r="F63" s="170" t="s">
        <v>472</v>
      </c>
      <c r="G63" s="170" t="s">
        <v>224</v>
      </c>
      <c r="H63" s="170" t="s">
        <v>473</v>
      </c>
      <c r="I63" s="170" t="s">
        <v>474</v>
      </c>
      <c r="J63" s="170" t="s">
        <v>227</v>
      </c>
      <c r="K63" s="170">
        <v>0.716</v>
      </c>
      <c r="L63" s="170" t="s">
        <v>475</v>
      </c>
      <c r="M63" s="170"/>
      <c r="N63" s="170"/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  <c r="W63" s="170">
        <v>0</v>
      </c>
      <c r="X63" s="170">
        <v>0</v>
      </c>
      <c r="Y63" s="170"/>
      <c r="Z63" s="170"/>
      <c r="AA63" s="170" t="s">
        <v>339</v>
      </c>
      <c r="AB63" s="170" t="s">
        <v>259</v>
      </c>
      <c r="AC63" s="170">
        <v>0</v>
      </c>
    </row>
    <row r="64" spans="2:29" ht="60">
      <c r="B64" s="132" t="s">
        <v>195</v>
      </c>
      <c r="C64" s="170">
        <v>55</v>
      </c>
      <c r="D64" s="170" t="s">
        <v>267</v>
      </c>
      <c r="E64" s="170" t="s">
        <v>222</v>
      </c>
      <c r="F64" s="170" t="s">
        <v>436</v>
      </c>
      <c r="G64" s="170" t="s">
        <v>224</v>
      </c>
      <c r="H64" s="170" t="s">
        <v>476</v>
      </c>
      <c r="I64" s="170" t="s">
        <v>477</v>
      </c>
      <c r="J64" s="170" t="s">
        <v>227</v>
      </c>
      <c r="K64" s="170">
        <v>0.22</v>
      </c>
      <c r="L64" s="170" t="s">
        <v>222</v>
      </c>
      <c r="M64" s="170"/>
      <c r="N64" s="170"/>
      <c r="O64" s="170">
        <v>128</v>
      </c>
      <c r="P64" s="170">
        <v>0</v>
      </c>
      <c r="Q64" s="170">
        <v>0</v>
      </c>
      <c r="R64" s="170">
        <v>128</v>
      </c>
      <c r="S64" s="170">
        <v>0</v>
      </c>
      <c r="T64" s="170">
        <v>0</v>
      </c>
      <c r="U64" s="170">
        <v>15</v>
      </c>
      <c r="V64" s="170">
        <v>113</v>
      </c>
      <c r="W64" s="170">
        <v>0</v>
      </c>
      <c r="X64" s="170">
        <v>0</v>
      </c>
      <c r="Y64" s="170"/>
      <c r="Z64" s="170"/>
      <c r="AA64" s="170" t="s">
        <v>244</v>
      </c>
      <c r="AB64" s="170" t="s">
        <v>259</v>
      </c>
      <c r="AC64" s="170">
        <v>0</v>
      </c>
    </row>
    <row r="65" spans="2:29" ht="75">
      <c r="B65" s="132" t="s">
        <v>195</v>
      </c>
      <c r="C65" s="170">
        <v>56</v>
      </c>
      <c r="D65" s="170" t="s">
        <v>332</v>
      </c>
      <c r="E65" s="170" t="s">
        <v>222</v>
      </c>
      <c r="F65" s="170" t="s">
        <v>478</v>
      </c>
      <c r="G65" s="170" t="s">
        <v>224</v>
      </c>
      <c r="H65" s="170" t="s">
        <v>479</v>
      </c>
      <c r="I65" s="170" t="s">
        <v>480</v>
      </c>
      <c r="J65" s="170" t="s">
        <v>227</v>
      </c>
      <c r="K65" s="170">
        <v>0.916</v>
      </c>
      <c r="L65" s="170" t="s">
        <v>481</v>
      </c>
      <c r="M65" s="170"/>
      <c r="N65" s="170"/>
      <c r="O65" s="170">
        <v>3</v>
      </c>
      <c r="P65" s="170">
        <v>0</v>
      </c>
      <c r="Q65" s="170">
        <v>0</v>
      </c>
      <c r="R65" s="170">
        <v>3</v>
      </c>
      <c r="S65" s="170">
        <v>0</v>
      </c>
      <c r="T65" s="170">
        <v>0</v>
      </c>
      <c r="U65" s="170">
        <v>0</v>
      </c>
      <c r="V65" s="170">
        <v>3</v>
      </c>
      <c r="W65" s="170">
        <v>0</v>
      </c>
      <c r="X65" s="170">
        <v>0</v>
      </c>
      <c r="Y65" s="170"/>
      <c r="Z65" s="170"/>
      <c r="AA65" s="170" t="s">
        <v>244</v>
      </c>
      <c r="AB65" s="170" t="s">
        <v>230</v>
      </c>
      <c r="AC65" s="170">
        <v>0</v>
      </c>
    </row>
    <row r="66" spans="2:29" ht="75">
      <c r="B66" s="132" t="s">
        <v>195</v>
      </c>
      <c r="C66" s="170">
        <v>57</v>
      </c>
      <c r="D66" s="170" t="s">
        <v>332</v>
      </c>
      <c r="E66" s="170" t="s">
        <v>222</v>
      </c>
      <c r="F66" s="170" t="s">
        <v>482</v>
      </c>
      <c r="G66" s="170" t="s">
        <v>212</v>
      </c>
      <c r="H66" s="170" t="s">
        <v>483</v>
      </c>
      <c r="I66" s="170" t="s">
        <v>483</v>
      </c>
      <c r="J66" s="170" t="s">
        <v>227</v>
      </c>
      <c r="K66" s="170">
        <v>0</v>
      </c>
      <c r="L66" s="170" t="s">
        <v>222</v>
      </c>
      <c r="M66" s="170"/>
      <c r="N66" s="170"/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0">
        <v>0</v>
      </c>
      <c r="W66" s="170">
        <v>0</v>
      </c>
      <c r="X66" s="170">
        <v>0</v>
      </c>
      <c r="Y66" s="170"/>
      <c r="Z66" s="170"/>
      <c r="AA66" s="170" t="s">
        <v>244</v>
      </c>
      <c r="AB66" s="170" t="s">
        <v>404</v>
      </c>
      <c r="AC66" s="170">
        <v>0</v>
      </c>
    </row>
    <row r="67" spans="2:29" ht="105">
      <c r="B67" s="132" t="s">
        <v>195</v>
      </c>
      <c r="C67" s="170">
        <v>58</v>
      </c>
      <c r="D67" s="170" t="s">
        <v>332</v>
      </c>
      <c r="E67" s="170" t="s">
        <v>222</v>
      </c>
      <c r="F67" s="170" t="s">
        <v>484</v>
      </c>
      <c r="G67" s="170" t="s">
        <v>212</v>
      </c>
      <c r="H67" s="170" t="s">
        <v>485</v>
      </c>
      <c r="I67" s="170" t="s">
        <v>485</v>
      </c>
      <c r="J67" s="170" t="s">
        <v>227</v>
      </c>
      <c r="K67" s="170">
        <v>0</v>
      </c>
      <c r="L67" s="170" t="s">
        <v>222</v>
      </c>
      <c r="M67" s="170"/>
      <c r="N67" s="170"/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  <c r="W67" s="170">
        <v>0</v>
      </c>
      <c r="X67" s="170">
        <v>0</v>
      </c>
      <c r="Y67" s="170"/>
      <c r="Z67" s="170"/>
      <c r="AA67" s="170" t="s">
        <v>244</v>
      </c>
      <c r="AB67" s="170" t="s">
        <v>220</v>
      </c>
      <c r="AC67" s="170">
        <v>0</v>
      </c>
    </row>
    <row r="68" spans="2:29" ht="409.5">
      <c r="B68" s="132" t="s">
        <v>195</v>
      </c>
      <c r="C68" s="170">
        <v>59</v>
      </c>
      <c r="D68" s="170" t="s">
        <v>332</v>
      </c>
      <c r="E68" s="170" t="s">
        <v>222</v>
      </c>
      <c r="F68" s="170" t="s">
        <v>486</v>
      </c>
      <c r="G68" s="170" t="s">
        <v>275</v>
      </c>
      <c r="H68" s="170" t="s">
        <v>487</v>
      </c>
      <c r="I68" s="170" t="s">
        <v>488</v>
      </c>
      <c r="J68" s="170" t="s">
        <v>227</v>
      </c>
      <c r="K68" s="170">
        <v>1.7</v>
      </c>
      <c r="L68" s="170" t="s">
        <v>489</v>
      </c>
      <c r="M68" s="170"/>
      <c r="N68" s="170"/>
      <c r="O68" s="170">
        <v>31</v>
      </c>
      <c r="P68" s="170">
        <v>0</v>
      </c>
      <c r="Q68" s="170">
        <v>6</v>
      </c>
      <c r="R68" s="170">
        <v>25</v>
      </c>
      <c r="S68" s="170">
        <v>0</v>
      </c>
      <c r="T68" s="170">
        <v>0</v>
      </c>
      <c r="U68" s="170">
        <v>0</v>
      </c>
      <c r="V68" s="170">
        <v>31</v>
      </c>
      <c r="W68" s="170">
        <v>0</v>
      </c>
      <c r="X68" s="170">
        <v>0</v>
      </c>
      <c r="Y68" s="170"/>
      <c r="Z68" s="170"/>
      <c r="AA68" s="170" t="s">
        <v>339</v>
      </c>
      <c r="AB68" s="170" t="s">
        <v>230</v>
      </c>
      <c r="AC68" s="170">
        <v>0</v>
      </c>
    </row>
    <row r="69" spans="2:29" ht="75">
      <c r="B69" s="132" t="s">
        <v>195</v>
      </c>
      <c r="C69" s="170">
        <v>60</v>
      </c>
      <c r="D69" s="170" t="s">
        <v>332</v>
      </c>
      <c r="E69" s="170" t="s">
        <v>490</v>
      </c>
      <c r="F69" s="170" t="s">
        <v>491</v>
      </c>
      <c r="G69" s="170" t="s">
        <v>212</v>
      </c>
      <c r="H69" s="170" t="s">
        <v>492</v>
      </c>
      <c r="I69" s="170" t="s">
        <v>492</v>
      </c>
      <c r="J69" s="170" t="s">
        <v>227</v>
      </c>
      <c r="K69" s="170">
        <v>0</v>
      </c>
      <c r="L69" s="170" t="s">
        <v>222</v>
      </c>
      <c r="M69" s="170"/>
      <c r="N69" s="170"/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  <c r="W69" s="170">
        <v>0</v>
      </c>
      <c r="X69" s="170">
        <v>0</v>
      </c>
      <c r="Y69" s="170"/>
      <c r="Z69" s="170"/>
      <c r="AA69" s="170" t="s">
        <v>425</v>
      </c>
      <c r="AB69" s="170" t="s">
        <v>230</v>
      </c>
      <c r="AC69" s="170">
        <v>0</v>
      </c>
    </row>
    <row r="70" spans="2:29" ht="375">
      <c r="B70" s="132" t="s">
        <v>195</v>
      </c>
      <c r="C70" s="170">
        <v>61</v>
      </c>
      <c r="D70" s="170" t="s">
        <v>332</v>
      </c>
      <c r="E70" s="170" t="s">
        <v>222</v>
      </c>
      <c r="F70" s="170" t="s">
        <v>493</v>
      </c>
      <c r="G70" s="170" t="s">
        <v>212</v>
      </c>
      <c r="H70" s="170" t="s">
        <v>494</v>
      </c>
      <c r="I70" s="170" t="s">
        <v>495</v>
      </c>
      <c r="J70" s="170" t="s">
        <v>496</v>
      </c>
      <c r="K70" s="170">
        <v>1.65</v>
      </c>
      <c r="L70" s="170" t="s">
        <v>497</v>
      </c>
      <c r="M70" s="170"/>
      <c r="N70" s="170"/>
      <c r="O70" s="170">
        <v>14</v>
      </c>
      <c r="P70" s="170">
        <v>0</v>
      </c>
      <c r="Q70" s="170">
        <v>2</v>
      </c>
      <c r="R70" s="170">
        <v>12</v>
      </c>
      <c r="S70" s="170">
        <v>0</v>
      </c>
      <c r="T70" s="170">
        <v>0</v>
      </c>
      <c r="U70" s="170">
        <v>1</v>
      </c>
      <c r="V70" s="170">
        <v>13</v>
      </c>
      <c r="W70" s="170">
        <v>0</v>
      </c>
      <c r="X70" s="170">
        <v>140</v>
      </c>
      <c r="Y70" s="170"/>
      <c r="Z70" s="170"/>
      <c r="AA70" s="170" t="s">
        <v>339</v>
      </c>
      <c r="AB70" s="170" t="s">
        <v>230</v>
      </c>
      <c r="AC70" s="170">
        <v>1</v>
      </c>
    </row>
    <row r="71" spans="2:29" ht="409.5">
      <c r="B71" s="132" t="s">
        <v>195</v>
      </c>
      <c r="C71" s="170">
        <v>62</v>
      </c>
      <c r="D71" s="170" t="s">
        <v>332</v>
      </c>
      <c r="E71" s="170" t="s">
        <v>222</v>
      </c>
      <c r="F71" s="170" t="s">
        <v>498</v>
      </c>
      <c r="G71" s="170" t="s">
        <v>212</v>
      </c>
      <c r="H71" s="170" t="s">
        <v>499</v>
      </c>
      <c r="I71" s="170" t="s">
        <v>500</v>
      </c>
      <c r="J71" s="170" t="s">
        <v>215</v>
      </c>
      <c r="K71" s="170">
        <v>0.85</v>
      </c>
      <c r="L71" s="170" t="s">
        <v>501</v>
      </c>
      <c r="M71" s="170"/>
      <c r="N71" s="170"/>
      <c r="O71" s="170">
        <v>15</v>
      </c>
      <c r="P71" s="170">
        <v>0</v>
      </c>
      <c r="Q71" s="170">
        <v>4</v>
      </c>
      <c r="R71" s="170">
        <v>11</v>
      </c>
      <c r="S71" s="170">
        <v>0</v>
      </c>
      <c r="T71" s="170">
        <v>0</v>
      </c>
      <c r="U71" s="170">
        <v>0</v>
      </c>
      <c r="V71" s="170">
        <v>15</v>
      </c>
      <c r="W71" s="170">
        <v>0</v>
      </c>
      <c r="X71" s="170">
        <v>417</v>
      </c>
      <c r="Y71" s="170"/>
      <c r="Z71" s="170" t="s">
        <v>502</v>
      </c>
      <c r="AA71" s="170" t="s">
        <v>244</v>
      </c>
      <c r="AB71" s="170" t="s">
        <v>259</v>
      </c>
      <c r="AC71" s="170">
        <v>1</v>
      </c>
    </row>
    <row r="72" spans="2:29" ht="409.5">
      <c r="B72" s="132" t="s">
        <v>195</v>
      </c>
      <c r="C72" s="170">
        <v>63</v>
      </c>
      <c r="D72" s="170" t="s">
        <v>332</v>
      </c>
      <c r="E72" s="170" t="s">
        <v>222</v>
      </c>
      <c r="F72" s="170" t="s">
        <v>482</v>
      </c>
      <c r="G72" s="170" t="s">
        <v>212</v>
      </c>
      <c r="H72" s="170" t="s">
        <v>503</v>
      </c>
      <c r="I72" s="170" t="s">
        <v>504</v>
      </c>
      <c r="J72" s="170" t="s">
        <v>227</v>
      </c>
      <c r="K72" s="170">
        <v>3.68</v>
      </c>
      <c r="L72" s="170" t="s">
        <v>501</v>
      </c>
      <c r="M72" s="170"/>
      <c r="N72" s="170"/>
      <c r="O72" s="170">
        <v>15</v>
      </c>
      <c r="P72" s="170">
        <v>0</v>
      </c>
      <c r="Q72" s="170">
        <v>4</v>
      </c>
      <c r="R72" s="170">
        <v>11</v>
      </c>
      <c r="S72" s="170">
        <v>0</v>
      </c>
      <c r="T72" s="170">
        <v>0</v>
      </c>
      <c r="U72" s="170">
        <v>0</v>
      </c>
      <c r="V72" s="170">
        <v>15</v>
      </c>
      <c r="W72" s="170">
        <v>0</v>
      </c>
      <c r="X72" s="170">
        <v>0</v>
      </c>
      <c r="Y72" s="170"/>
      <c r="Z72" s="170"/>
      <c r="AA72" s="170" t="s">
        <v>244</v>
      </c>
      <c r="AB72" s="170" t="s">
        <v>259</v>
      </c>
      <c r="AC72" s="170">
        <v>0</v>
      </c>
    </row>
    <row r="73" spans="2:29" ht="165">
      <c r="B73" s="132" t="s">
        <v>195</v>
      </c>
      <c r="C73" s="170">
        <v>64</v>
      </c>
      <c r="D73" s="170" t="s">
        <v>237</v>
      </c>
      <c r="E73" s="170" t="s">
        <v>222</v>
      </c>
      <c r="F73" s="170" t="s">
        <v>505</v>
      </c>
      <c r="G73" s="170" t="s">
        <v>224</v>
      </c>
      <c r="H73" s="170" t="s">
        <v>506</v>
      </c>
      <c r="I73" s="170" t="s">
        <v>507</v>
      </c>
      <c r="J73" s="170" t="s">
        <v>227</v>
      </c>
      <c r="K73" s="170">
        <v>0.88</v>
      </c>
      <c r="L73" s="170" t="s">
        <v>508</v>
      </c>
      <c r="M73" s="170"/>
      <c r="N73" s="170"/>
      <c r="O73" s="170">
        <v>6</v>
      </c>
      <c r="P73" s="170">
        <v>0</v>
      </c>
      <c r="Q73" s="170">
        <v>0</v>
      </c>
      <c r="R73" s="170">
        <v>6</v>
      </c>
      <c r="S73" s="170">
        <v>0</v>
      </c>
      <c r="T73" s="170">
        <v>0</v>
      </c>
      <c r="U73" s="170">
        <v>0</v>
      </c>
      <c r="V73" s="170">
        <v>6</v>
      </c>
      <c r="W73" s="170">
        <v>0</v>
      </c>
      <c r="X73" s="170">
        <v>0</v>
      </c>
      <c r="Y73" s="170"/>
      <c r="Z73" s="170"/>
      <c r="AA73" s="170" t="s">
        <v>244</v>
      </c>
      <c r="AB73" s="170" t="s">
        <v>259</v>
      </c>
      <c r="AC73" s="170">
        <v>0</v>
      </c>
    </row>
    <row r="74" spans="2:29" ht="165">
      <c r="B74" s="132" t="s">
        <v>195</v>
      </c>
      <c r="C74" s="170">
        <v>65</v>
      </c>
      <c r="D74" s="170" t="s">
        <v>267</v>
      </c>
      <c r="E74" s="170" t="s">
        <v>222</v>
      </c>
      <c r="F74" s="170" t="s">
        <v>509</v>
      </c>
      <c r="G74" s="170" t="s">
        <v>212</v>
      </c>
      <c r="H74" s="170" t="s">
        <v>506</v>
      </c>
      <c r="I74" s="170" t="s">
        <v>510</v>
      </c>
      <c r="J74" s="170" t="s">
        <v>227</v>
      </c>
      <c r="K74" s="170">
        <v>0.83</v>
      </c>
      <c r="L74" s="170" t="s">
        <v>222</v>
      </c>
      <c r="M74" s="170"/>
      <c r="N74" s="170"/>
      <c r="O74" s="170">
        <v>136</v>
      </c>
      <c r="P74" s="170">
        <v>0</v>
      </c>
      <c r="Q74" s="170">
        <v>0</v>
      </c>
      <c r="R74" s="170">
        <v>136</v>
      </c>
      <c r="S74" s="170">
        <v>0</v>
      </c>
      <c r="T74" s="170">
        <v>0</v>
      </c>
      <c r="U74" s="170">
        <v>0</v>
      </c>
      <c r="V74" s="170">
        <v>136</v>
      </c>
      <c r="W74" s="170">
        <v>0</v>
      </c>
      <c r="X74" s="170">
        <v>0</v>
      </c>
      <c r="Y74" s="170"/>
      <c r="Z74" s="170"/>
      <c r="AA74" s="170" t="s">
        <v>244</v>
      </c>
      <c r="AB74" s="170" t="s">
        <v>259</v>
      </c>
      <c r="AC74" s="170">
        <v>0</v>
      </c>
    </row>
    <row r="75" spans="2:29" ht="105">
      <c r="B75" s="132" t="s">
        <v>195</v>
      </c>
      <c r="C75" s="170">
        <v>66</v>
      </c>
      <c r="D75" s="170" t="s">
        <v>267</v>
      </c>
      <c r="E75" s="170" t="s">
        <v>222</v>
      </c>
      <c r="F75" s="170" t="s">
        <v>511</v>
      </c>
      <c r="G75" s="170" t="s">
        <v>224</v>
      </c>
      <c r="H75" s="170" t="s">
        <v>512</v>
      </c>
      <c r="I75" s="170" t="s">
        <v>512</v>
      </c>
      <c r="J75" s="170" t="s">
        <v>227</v>
      </c>
      <c r="K75" s="170">
        <v>0</v>
      </c>
      <c r="L75" s="170" t="s">
        <v>222</v>
      </c>
      <c r="M75" s="170"/>
      <c r="N75" s="170"/>
      <c r="O75" s="170">
        <v>118</v>
      </c>
      <c r="P75" s="170">
        <v>0</v>
      </c>
      <c r="Q75" s="170">
        <v>0</v>
      </c>
      <c r="R75" s="170">
        <v>118</v>
      </c>
      <c r="S75" s="170">
        <v>0</v>
      </c>
      <c r="T75" s="170">
        <v>0</v>
      </c>
      <c r="U75" s="170">
        <v>0</v>
      </c>
      <c r="V75" s="170">
        <v>118</v>
      </c>
      <c r="W75" s="170">
        <v>0</v>
      </c>
      <c r="X75" s="170">
        <v>0</v>
      </c>
      <c r="Y75" s="170"/>
      <c r="Z75" s="170"/>
      <c r="AA75" s="170" t="s">
        <v>244</v>
      </c>
      <c r="AB75" s="170" t="s">
        <v>259</v>
      </c>
      <c r="AC75" s="170">
        <v>0</v>
      </c>
    </row>
    <row r="76" spans="2:29" ht="240">
      <c r="B76" s="132" t="s">
        <v>195</v>
      </c>
      <c r="C76" s="170">
        <v>67</v>
      </c>
      <c r="D76" s="170" t="s">
        <v>221</v>
      </c>
      <c r="E76" s="170" t="s">
        <v>222</v>
      </c>
      <c r="F76" s="170" t="s">
        <v>409</v>
      </c>
      <c r="G76" s="170" t="s">
        <v>224</v>
      </c>
      <c r="H76" s="170" t="s">
        <v>513</v>
      </c>
      <c r="I76" s="170" t="s">
        <v>514</v>
      </c>
      <c r="J76" s="170" t="s">
        <v>227</v>
      </c>
      <c r="K76" s="170">
        <v>2.25</v>
      </c>
      <c r="L76" s="170" t="s">
        <v>302</v>
      </c>
      <c r="M76" s="170" t="s">
        <v>303</v>
      </c>
      <c r="N76" s="170"/>
      <c r="O76" s="170">
        <v>412</v>
      </c>
      <c r="P76" s="170">
        <v>3</v>
      </c>
      <c r="Q76" s="170">
        <v>6</v>
      </c>
      <c r="R76" s="170">
        <v>403</v>
      </c>
      <c r="S76" s="170">
        <v>0</v>
      </c>
      <c r="T76" s="170">
        <v>0</v>
      </c>
      <c r="U76" s="170">
        <v>1</v>
      </c>
      <c r="V76" s="170">
        <v>411</v>
      </c>
      <c r="W76" s="170">
        <v>0</v>
      </c>
      <c r="X76" s="170">
        <v>0</v>
      </c>
      <c r="Y76" s="170"/>
      <c r="Z76" s="170"/>
      <c r="AA76" s="170" t="s">
        <v>339</v>
      </c>
      <c r="AB76" s="170" t="s">
        <v>230</v>
      </c>
      <c r="AC76" s="170">
        <v>0</v>
      </c>
    </row>
    <row r="77" spans="2:29" ht="90">
      <c r="B77" s="132" t="s">
        <v>195</v>
      </c>
      <c r="C77" s="170">
        <v>68</v>
      </c>
      <c r="D77" s="170" t="s">
        <v>359</v>
      </c>
      <c r="E77" s="170" t="s">
        <v>222</v>
      </c>
      <c r="F77" s="170" t="s">
        <v>515</v>
      </c>
      <c r="G77" s="170" t="s">
        <v>287</v>
      </c>
      <c r="H77" s="170" t="s">
        <v>516</v>
      </c>
      <c r="I77" s="170" t="s">
        <v>517</v>
      </c>
      <c r="J77" s="170" t="s">
        <v>227</v>
      </c>
      <c r="K77" s="170">
        <v>0.85</v>
      </c>
      <c r="L77" s="170" t="s">
        <v>518</v>
      </c>
      <c r="M77" s="170">
        <v>0</v>
      </c>
      <c r="N77" s="170" t="s">
        <v>519</v>
      </c>
      <c r="O77" s="170">
        <v>74</v>
      </c>
      <c r="P77" s="170">
        <v>0</v>
      </c>
      <c r="Q77" s="170">
        <v>27</v>
      </c>
      <c r="R77" s="170">
        <v>47</v>
      </c>
      <c r="S77" s="170">
        <v>0</v>
      </c>
      <c r="T77" s="170">
        <v>0</v>
      </c>
      <c r="U77" s="170">
        <v>25</v>
      </c>
      <c r="V77" s="170">
        <v>49</v>
      </c>
      <c r="W77" s="170">
        <v>0</v>
      </c>
      <c r="X77" s="170">
        <v>0</v>
      </c>
      <c r="Y77" s="170"/>
      <c r="Z77" s="170" t="s">
        <v>520</v>
      </c>
      <c r="AA77" s="170" t="s">
        <v>244</v>
      </c>
      <c r="AB77" s="170" t="s">
        <v>230</v>
      </c>
      <c r="AC77" s="170">
        <v>0</v>
      </c>
    </row>
    <row r="78" spans="2:29" ht="90">
      <c r="B78" s="132" t="s">
        <v>195</v>
      </c>
      <c r="C78" s="170">
        <v>69</v>
      </c>
      <c r="D78" s="170" t="s">
        <v>359</v>
      </c>
      <c r="E78" s="170" t="s">
        <v>210</v>
      </c>
      <c r="F78" s="170" t="s">
        <v>521</v>
      </c>
      <c r="G78" s="170" t="s">
        <v>224</v>
      </c>
      <c r="H78" s="170" t="s">
        <v>522</v>
      </c>
      <c r="I78" s="170" t="s">
        <v>523</v>
      </c>
      <c r="J78" s="170" t="s">
        <v>227</v>
      </c>
      <c r="K78" s="170">
        <v>0.38</v>
      </c>
      <c r="L78" s="170" t="s">
        <v>524</v>
      </c>
      <c r="M78" s="170"/>
      <c r="N78" s="170"/>
      <c r="O78" s="170">
        <v>24</v>
      </c>
      <c r="P78" s="170">
        <v>0</v>
      </c>
      <c r="Q78" s="170">
        <v>23</v>
      </c>
      <c r="R78" s="170">
        <v>1</v>
      </c>
      <c r="S78" s="170">
        <v>0</v>
      </c>
      <c r="T78" s="170">
        <v>0</v>
      </c>
      <c r="U78" s="170">
        <v>20</v>
      </c>
      <c r="V78" s="170">
        <v>4</v>
      </c>
      <c r="W78" s="170">
        <v>0</v>
      </c>
      <c r="X78" s="170">
        <v>0</v>
      </c>
      <c r="Y78" s="170"/>
      <c r="Z78" s="170" t="s">
        <v>525</v>
      </c>
      <c r="AA78" s="170" t="s">
        <v>244</v>
      </c>
      <c r="AB78" s="170" t="s">
        <v>230</v>
      </c>
      <c r="AC78" s="170">
        <v>0</v>
      </c>
    </row>
    <row r="79" spans="2:29" ht="120">
      <c r="B79" s="132" t="s">
        <v>195</v>
      </c>
      <c r="C79" s="170">
        <v>70</v>
      </c>
      <c r="D79" s="170" t="s">
        <v>237</v>
      </c>
      <c r="E79" s="170" t="s">
        <v>210</v>
      </c>
      <c r="F79" s="170" t="s">
        <v>526</v>
      </c>
      <c r="G79" s="170" t="s">
        <v>224</v>
      </c>
      <c r="H79" s="170" t="s">
        <v>527</v>
      </c>
      <c r="I79" s="170" t="s">
        <v>528</v>
      </c>
      <c r="J79" s="170" t="s">
        <v>215</v>
      </c>
      <c r="K79" s="170">
        <v>0.8</v>
      </c>
      <c r="L79" s="170" t="s">
        <v>529</v>
      </c>
      <c r="M79" s="170">
        <v>0</v>
      </c>
      <c r="N79" s="170">
        <v>0</v>
      </c>
      <c r="O79" s="170">
        <v>7</v>
      </c>
      <c r="P79" s="170">
        <v>0</v>
      </c>
      <c r="Q79" s="170">
        <v>0</v>
      </c>
      <c r="R79" s="170">
        <v>7</v>
      </c>
      <c r="S79" s="170">
        <v>0</v>
      </c>
      <c r="T79" s="170">
        <v>0</v>
      </c>
      <c r="U79" s="170">
        <v>7</v>
      </c>
      <c r="V79" s="170">
        <v>0</v>
      </c>
      <c r="W79" s="170">
        <v>0</v>
      </c>
      <c r="X79" s="170">
        <v>0</v>
      </c>
      <c r="Y79" s="170"/>
      <c r="Z79" s="170" t="s">
        <v>530</v>
      </c>
      <c r="AA79" s="170" t="s">
        <v>370</v>
      </c>
      <c r="AB79" s="170" t="s">
        <v>404</v>
      </c>
      <c r="AC79" s="170">
        <v>0</v>
      </c>
    </row>
    <row r="80" spans="2:29" ht="210">
      <c r="B80" s="132" t="s">
        <v>195</v>
      </c>
      <c r="C80" s="170">
        <v>71</v>
      </c>
      <c r="D80" s="170" t="s">
        <v>237</v>
      </c>
      <c r="E80" s="170" t="s">
        <v>222</v>
      </c>
      <c r="F80" s="170" t="s">
        <v>531</v>
      </c>
      <c r="G80" s="170" t="s">
        <v>212</v>
      </c>
      <c r="H80" s="170" t="s">
        <v>532</v>
      </c>
      <c r="I80" s="170" t="s">
        <v>533</v>
      </c>
      <c r="J80" s="170" t="s">
        <v>215</v>
      </c>
      <c r="K80" s="170">
        <v>0.72</v>
      </c>
      <c r="L80" s="170" t="s">
        <v>534</v>
      </c>
      <c r="M80" s="170">
        <v>0</v>
      </c>
      <c r="N80" s="170">
        <v>0</v>
      </c>
      <c r="O80" s="170">
        <v>9</v>
      </c>
      <c r="P80" s="170">
        <v>0</v>
      </c>
      <c r="Q80" s="170">
        <v>0</v>
      </c>
      <c r="R80" s="170">
        <v>9</v>
      </c>
      <c r="S80" s="170">
        <v>0</v>
      </c>
      <c r="T80" s="170">
        <v>0</v>
      </c>
      <c r="U80" s="170">
        <v>0</v>
      </c>
      <c r="V80" s="170">
        <v>9</v>
      </c>
      <c r="W80" s="170">
        <v>0</v>
      </c>
      <c r="X80" s="170">
        <v>0</v>
      </c>
      <c r="Y80" s="170"/>
      <c r="Z80" s="170" t="s">
        <v>535</v>
      </c>
      <c r="AA80" s="170" t="s">
        <v>536</v>
      </c>
      <c r="AB80" s="170" t="s">
        <v>259</v>
      </c>
      <c r="AC80" s="170">
        <v>0</v>
      </c>
    </row>
    <row r="81" spans="2:29" ht="120">
      <c r="B81" s="132" t="s">
        <v>195</v>
      </c>
      <c r="C81" s="170">
        <v>72</v>
      </c>
      <c r="D81" s="170" t="s">
        <v>221</v>
      </c>
      <c r="E81" s="170" t="s">
        <v>222</v>
      </c>
      <c r="F81" s="170" t="s">
        <v>537</v>
      </c>
      <c r="G81" s="170" t="s">
        <v>224</v>
      </c>
      <c r="H81" s="170" t="s">
        <v>538</v>
      </c>
      <c r="I81" s="170" t="s">
        <v>539</v>
      </c>
      <c r="J81" s="170" t="s">
        <v>227</v>
      </c>
      <c r="K81" s="170">
        <v>9.88</v>
      </c>
      <c r="L81" s="170" t="s">
        <v>540</v>
      </c>
      <c r="M81" s="170">
        <v>0</v>
      </c>
      <c r="N81" s="170">
        <v>0</v>
      </c>
      <c r="O81" s="170">
        <v>10</v>
      </c>
      <c r="P81" s="170">
        <v>0</v>
      </c>
      <c r="Q81" s="170">
        <v>0</v>
      </c>
      <c r="R81" s="170">
        <v>10</v>
      </c>
      <c r="S81" s="170">
        <v>0</v>
      </c>
      <c r="T81" s="170">
        <v>0</v>
      </c>
      <c r="U81" s="170">
        <v>5</v>
      </c>
      <c r="V81" s="170">
        <v>5</v>
      </c>
      <c r="W81" s="170">
        <v>0</v>
      </c>
      <c r="X81" s="170">
        <v>0</v>
      </c>
      <c r="Y81" s="170"/>
      <c r="Z81" s="170" t="s">
        <v>541</v>
      </c>
      <c r="AA81" s="170" t="s">
        <v>251</v>
      </c>
      <c r="AB81" s="170" t="s">
        <v>259</v>
      </c>
      <c r="AC81" s="170">
        <v>0</v>
      </c>
    </row>
    <row r="82" spans="2:29" ht="210">
      <c r="B82" s="132" t="s">
        <v>195</v>
      </c>
      <c r="C82" s="170">
        <v>73</v>
      </c>
      <c r="D82" s="170" t="s">
        <v>332</v>
      </c>
      <c r="E82" s="170" t="s">
        <v>222</v>
      </c>
      <c r="F82" s="170" t="s">
        <v>531</v>
      </c>
      <c r="G82" s="170" t="s">
        <v>212</v>
      </c>
      <c r="H82" s="170" t="s">
        <v>542</v>
      </c>
      <c r="I82" s="170" t="s">
        <v>543</v>
      </c>
      <c r="J82" s="170" t="s">
        <v>227</v>
      </c>
      <c r="K82" s="170">
        <v>0.88</v>
      </c>
      <c r="L82" s="170" t="s">
        <v>534</v>
      </c>
      <c r="M82" s="170">
        <v>0</v>
      </c>
      <c r="N82" s="170">
        <v>0</v>
      </c>
      <c r="O82" s="170">
        <v>9</v>
      </c>
      <c r="P82" s="170">
        <v>0</v>
      </c>
      <c r="Q82" s="170">
        <v>0</v>
      </c>
      <c r="R82" s="170">
        <v>9</v>
      </c>
      <c r="S82" s="170">
        <v>0</v>
      </c>
      <c r="T82" s="170">
        <v>0</v>
      </c>
      <c r="U82" s="170">
        <v>0</v>
      </c>
      <c r="V82" s="170">
        <v>9</v>
      </c>
      <c r="W82" s="170">
        <v>0</v>
      </c>
      <c r="X82" s="170">
        <v>0</v>
      </c>
      <c r="Y82" s="170"/>
      <c r="Z82" s="170" t="s">
        <v>535</v>
      </c>
      <c r="AA82" s="170" t="s">
        <v>536</v>
      </c>
      <c r="AB82" s="170" t="s">
        <v>259</v>
      </c>
      <c r="AC82" s="170">
        <v>0</v>
      </c>
    </row>
    <row r="83" spans="2:29" ht="409.5">
      <c r="B83" s="132" t="s">
        <v>195</v>
      </c>
      <c r="C83" s="170">
        <v>74</v>
      </c>
      <c r="D83" s="170" t="s">
        <v>221</v>
      </c>
      <c r="E83" s="170" t="s">
        <v>222</v>
      </c>
      <c r="F83" s="170" t="s">
        <v>544</v>
      </c>
      <c r="G83" s="170" t="s">
        <v>224</v>
      </c>
      <c r="H83" s="170" t="s">
        <v>545</v>
      </c>
      <c r="I83" s="170" t="s">
        <v>546</v>
      </c>
      <c r="J83" s="170" t="s">
        <v>227</v>
      </c>
      <c r="K83" s="170">
        <v>1.13</v>
      </c>
      <c r="L83" s="170" t="s">
        <v>547</v>
      </c>
      <c r="M83" s="170">
        <v>0</v>
      </c>
      <c r="N83" s="170" t="s">
        <v>548</v>
      </c>
      <c r="O83" s="170">
        <v>210</v>
      </c>
      <c r="P83" s="170">
        <v>0</v>
      </c>
      <c r="Q83" s="170">
        <v>1</v>
      </c>
      <c r="R83" s="170">
        <v>209</v>
      </c>
      <c r="S83" s="170">
        <v>0</v>
      </c>
      <c r="T83" s="170">
        <v>0</v>
      </c>
      <c r="U83" s="170">
        <v>18</v>
      </c>
      <c r="V83" s="170">
        <v>192</v>
      </c>
      <c r="W83" s="170">
        <v>0</v>
      </c>
      <c r="X83" s="170">
        <v>0</v>
      </c>
      <c r="Y83" s="170"/>
      <c r="Z83" s="170" t="s">
        <v>549</v>
      </c>
      <c r="AA83" s="170" t="s">
        <v>550</v>
      </c>
      <c r="AB83" s="170" t="s">
        <v>220</v>
      </c>
      <c r="AC83" s="170">
        <v>0</v>
      </c>
    </row>
    <row r="84" spans="2:29" ht="409.5">
      <c r="B84" s="132" t="s">
        <v>195</v>
      </c>
      <c r="C84" s="170">
        <v>75</v>
      </c>
      <c r="D84" s="170" t="s">
        <v>221</v>
      </c>
      <c r="E84" s="170" t="s">
        <v>222</v>
      </c>
      <c r="F84" s="170" t="s">
        <v>551</v>
      </c>
      <c r="G84" s="170" t="s">
        <v>224</v>
      </c>
      <c r="H84" s="170" t="s">
        <v>552</v>
      </c>
      <c r="I84" s="170" t="s">
        <v>553</v>
      </c>
      <c r="J84" s="170" t="s">
        <v>227</v>
      </c>
      <c r="K84" s="170">
        <v>0.85</v>
      </c>
      <c r="L84" s="170" t="s">
        <v>547</v>
      </c>
      <c r="M84" s="170">
        <v>0</v>
      </c>
      <c r="N84" s="170" t="s">
        <v>548</v>
      </c>
      <c r="O84" s="170">
        <v>210</v>
      </c>
      <c r="P84" s="170">
        <v>0</v>
      </c>
      <c r="Q84" s="170">
        <v>1</v>
      </c>
      <c r="R84" s="170">
        <v>209</v>
      </c>
      <c r="S84" s="170">
        <v>0</v>
      </c>
      <c r="T84" s="170">
        <v>0</v>
      </c>
      <c r="U84" s="170">
        <v>18</v>
      </c>
      <c r="V84" s="170">
        <v>192</v>
      </c>
      <c r="W84" s="170">
        <v>0</v>
      </c>
      <c r="X84" s="170">
        <v>0</v>
      </c>
      <c r="Y84" s="170"/>
      <c r="Z84" s="170" t="s">
        <v>549</v>
      </c>
      <c r="AA84" s="170" t="s">
        <v>550</v>
      </c>
      <c r="AB84" s="170" t="s">
        <v>220</v>
      </c>
      <c r="AC84" s="170">
        <v>0</v>
      </c>
    </row>
    <row r="85" spans="2:29" ht="409.5">
      <c r="B85" s="132" t="s">
        <v>195</v>
      </c>
      <c r="C85" s="170">
        <v>76</v>
      </c>
      <c r="D85" s="170" t="s">
        <v>221</v>
      </c>
      <c r="E85" s="170" t="s">
        <v>222</v>
      </c>
      <c r="F85" s="170" t="s">
        <v>544</v>
      </c>
      <c r="G85" s="170" t="s">
        <v>224</v>
      </c>
      <c r="H85" s="170" t="s">
        <v>554</v>
      </c>
      <c r="I85" s="170" t="s">
        <v>555</v>
      </c>
      <c r="J85" s="170" t="s">
        <v>215</v>
      </c>
      <c r="K85" s="170">
        <v>2.67</v>
      </c>
      <c r="L85" s="170" t="s">
        <v>547</v>
      </c>
      <c r="M85" s="170">
        <v>0</v>
      </c>
      <c r="N85" s="170" t="s">
        <v>548</v>
      </c>
      <c r="O85" s="170">
        <v>210</v>
      </c>
      <c r="P85" s="170">
        <v>0</v>
      </c>
      <c r="Q85" s="170">
        <v>1</v>
      </c>
      <c r="R85" s="170">
        <v>209</v>
      </c>
      <c r="S85" s="170">
        <v>0</v>
      </c>
      <c r="T85" s="170">
        <v>0</v>
      </c>
      <c r="U85" s="170">
        <v>18</v>
      </c>
      <c r="V85" s="170">
        <v>192</v>
      </c>
      <c r="W85" s="170">
        <v>0</v>
      </c>
      <c r="X85" s="170">
        <v>0</v>
      </c>
      <c r="Y85" s="170"/>
      <c r="Z85" s="170" t="s">
        <v>549</v>
      </c>
      <c r="AA85" s="170" t="s">
        <v>550</v>
      </c>
      <c r="AB85" s="170" t="s">
        <v>220</v>
      </c>
      <c r="AC85" s="170">
        <v>0</v>
      </c>
    </row>
    <row r="86" spans="2:29" ht="75">
      <c r="B86" s="132" t="s">
        <v>195</v>
      </c>
      <c r="C86" s="170">
        <v>77</v>
      </c>
      <c r="D86" s="170" t="s">
        <v>273</v>
      </c>
      <c r="E86" s="170" t="s">
        <v>222</v>
      </c>
      <c r="F86" s="170" t="s">
        <v>556</v>
      </c>
      <c r="G86" s="170" t="s">
        <v>287</v>
      </c>
      <c r="H86" s="170" t="s">
        <v>557</v>
      </c>
      <c r="I86" s="170" t="s">
        <v>558</v>
      </c>
      <c r="J86" s="170" t="s">
        <v>227</v>
      </c>
      <c r="K86" s="170">
        <v>1.65</v>
      </c>
      <c r="L86" s="170" t="s">
        <v>559</v>
      </c>
      <c r="M86" s="170">
        <v>0</v>
      </c>
      <c r="N86" s="170">
        <v>0</v>
      </c>
      <c r="O86" s="170">
        <v>3</v>
      </c>
      <c r="P86" s="170">
        <v>0</v>
      </c>
      <c r="Q86" s="170">
        <v>0</v>
      </c>
      <c r="R86" s="170">
        <v>3</v>
      </c>
      <c r="S86" s="170">
        <v>0</v>
      </c>
      <c r="T86" s="170">
        <v>0</v>
      </c>
      <c r="U86" s="170">
        <v>3</v>
      </c>
      <c r="V86" s="170">
        <v>0</v>
      </c>
      <c r="W86" s="170">
        <v>0</v>
      </c>
      <c r="X86" s="170">
        <v>0</v>
      </c>
      <c r="Y86" s="170"/>
      <c r="Z86" s="170" t="s">
        <v>560</v>
      </c>
      <c r="AA86" s="170" t="s">
        <v>358</v>
      </c>
      <c r="AB86" s="170" t="s">
        <v>404</v>
      </c>
      <c r="AC86" s="170">
        <v>0</v>
      </c>
    </row>
    <row r="87" spans="2:29" ht="75">
      <c r="B87" s="132" t="s">
        <v>195</v>
      </c>
      <c r="C87" s="170">
        <v>78</v>
      </c>
      <c r="D87" s="170" t="s">
        <v>273</v>
      </c>
      <c r="E87" s="170" t="s">
        <v>222</v>
      </c>
      <c r="F87" s="170" t="s">
        <v>561</v>
      </c>
      <c r="G87" s="170" t="s">
        <v>275</v>
      </c>
      <c r="H87" s="170" t="s">
        <v>562</v>
      </c>
      <c r="I87" s="170" t="s">
        <v>563</v>
      </c>
      <c r="J87" s="170" t="s">
        <v>227</v>
      </c>
      <c r="K87" s="170">
        <v>4.13</v>
      </c>
      <c r="L87" s="170" t="s">
        <v>235</v>
      </c>
      <c r="M87" s="170">
        <v>0</v>
      </c>
      <c r="N87" s="170" t="s">
        <v>548</v>
      </c>
      <c r="O87" s="170">
        <v>16052</v>
      </c>
      <c r="P87" s="170">
        <v>31</v>
      </c>
      <c r="Q87" s="170">
        <v>20</v>
      </c>
      <c r="R87" s="170">
        <v>16000</v>
      </c>
      <c r="S87" s="170">
        <v>0</v>
      </c>
      <c r="T87" s="170">
        <v>0</v>
      </c>
      <c r="U87" s="170">
        <v>0</v>
      </c>
      <c r="V87" s="170">
        <v>16051</v>
      </c>
      <c r="W87" s="170">
        <v>1</v>
      </c>
      <c r="X87" s="170">
        <v>0</v>
      </c>
      <c r="Y87" s="170" t="s">
        <v>169</v>
      </c>
      <c r="Z87" s="170"/>
      <c r="AA87" s="170" t="s">
        <v>339</v>
      </c>
      <c r="AB87" s="170" t="s">
        <v>220</v>
      </c>
      <c r="AC87" s="170">
        <v>0</v>
      </c>
    </row>
    <row r="88" spans="2:29" ht="75">
      <c r="B88" s="132" t="s">
        <v>195</v>
      </c>
      <c r="C88" s="170">
        <v>79</v>
      </c>
      <c r="D88" s="170" t="s">
        <v>273</v>
      </c>
      <c r="E88" s="170" t="s">
        <v>222</v>
      </c>
      <c r="F88" s="170" t="s">
        <v>564</v>
      </c>
      <c r="G88" s="170" t="s">
        <v>275</v>
      </c>
      <c r="H88" s="170" t="s">
        <v>562</v>
      </c>
      <c r="I88" s="170" t="s">
        <v>565</v>
      </c>
      <c r="J88" s="170" t="s">
        <v>227</v>
      </c>
      <c r="K88" s="170">
        <v>5.97</v>
      </c>
      <c r="L88" s="170" t="s">
        <v>235</v>
      </c>
      <c r="M88" s="170">
        <v>0</v>
      </c>
      <c r="N88" s="170" t="s">
        <v>548</v>
      </c>
      <c r="O88" s="170">
        <v>16052</v>
      </c>
      <c r="P88" s="170">
        <v>31</v>
      </c>
      <c r="Q88" s="170">
        <v>20</v>
      </c>
      <c r="R88" s="170">
        <v>16000</v>
      </c>
      <c r="S88" s="170">
        <v>0</v>
      </c>
      <c r="T88" s="170">
        <v>0</v>
      </c>
      <c r="U88" s="170">
        <v>0</v>
      </c>
      <c r="V88" s="170">
        <v>16051</v>
      </c>
      <c r="W88" s="170">
        <v>1</v>
      </c>
      <c r="X88" s="170">
        <v>0</v>
      </c>
      <c r="Y88" s="170" t="s">
        <v>169</v>
      </c>
      <c r="Z88" s="170"/>
      <c r="AA88" s="170" t="s">
        <v>339</v>
      </c>
      <c r="AB88" s="170" t="s">
        <v>220</v>
      </c>
      <c r="AC88" s="170">
        <v>0</v>
      </c>
    </row>
    <row r="89" spans="2:29" ht="75">
      <c r="B89" s="132" t="s">
        <v>195</v>
      </c>
      <c r="C89" s="170">
        <v>80</v>
      </c>
      <c r="D89" s="170" t="s">
        <v>332</v>
      </c>
      <c r="E89" s="170" t="s">
        <v>222</v>
      </c>
      <c r="F89" s="170" t="s">
        <v>566</v>
      </c>
      <c r="G89" s="170" t="s">
        <v>275</v>
      </c>
      <c r="H89" s="170" t="s">
        <v>567</v>
      </c>
      <c r="I89" s="170" t="s">
        <v>567</v>
      </c>
      <c r="J89" s="170" t="s">
        <v>227</v>
      </c>
      <c r="K89" s="170">
        <v>0</v>
      </c>
      <c r="L89" s="170" t="s">
        <v>490</v>
      </c>
      <c r="M89" s="170">
        <v>0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  <c r="S89" s="170">
        <v>0</v>
      </c>
      <c r="T89" s="170">
        <v>0</v>
      </c>
      <c r="U89" s="170">
        <v>0</v>
      </c>
      <c r="V89" s="170">
        <v>0</v>
      </c>
      <c r="W89" s="170">
        <v>0</v>
      </c>
      <c r="X89" s="170">
        <v>0</v>
      </c>
      <c r="Y89" s="170"/>
      <c r="Z89" s="170"/>
      <c r="AA89" s="170" t="s">
        <v>244</v>
      </c>
      <c r="AB89" s="170" t="s">
        <v>259</v>
      </c>
      <c r="AC89" s="170">
        <v>0</v>
      </c>
    </row>
    <row r="90" spans="2:29" ht="165">
      <c r="B90" s="132" t="s">
        <v>195</v>
      </c>
      <c r="C90" s="170">
        <v>81</v>
      </c>
      <c r="D90" s="170" t="s">
        <v>237</v>
      </c>
      <c r="E90" s="170" t="s">
        <v>222</v>
      </c>
      <c r="F90" s="170" t="s">
        <v>568</v>
      </c>
      <c r="G90" s="170" t="s">
        <v>224</v>
      </c>
      <c r="H90" s="170" t="s">
        <v>569</v>
      </c>
      <c r="I90" s="170" t="s">
        <v>570</v>
      </c>
      <c r="J90" s="170" t="s">
        <v>215</v>
      </c>
      <c r="K90" s="170">
        <v>1.5</v>
      </c>
      <c r="L90" s="170" t="s">
        <v>571</v>
      </c>
      <c r="M90" s="170">
        <v>0</v>
      </c>
      <c r="N90" s="170">
        <v>0</v>
      </c>
      <c r="O90" s="170">
        <v>7</v>
      </c>
      <c r="P90" s="170">
        <v>0</v>
      </c>
      <c r="Q90" s="170">
        <v>0</v>
      </c>
      <c r="R90" s="170">
        <v>7</v>
      </c>
      <c r="S90" s="170">
        <v>0</v>
      </c>
      <c r="T90" s="170">
        <v>0</v>
      </c>
      <c r="U90" s="170">
        <v>0</v>
      </c>
      <c r="V90" s="170">
        <v>7</v>
      </c>
      <c r="W90" s="170">
        <v>0</v>
      </c>
      <c r="X90" s="170">
        <v>0</v>
      </c>
      <c r="Y90" s="170"/>
      <c r="Z90" s="170" t="s">
        <v>572</v>
      </c>
      <c r="AA90" s="170" t="s">
        <v>573</v>
      </c>
      <c r="AB90" s="170" t="s">
        <v>230</v>
      </c>
      <c r="AC90" s="170">
        <v>1</v>
      </c>
    </row>
    <row r="91" spans="2:29" ht="210">
      <c r="B91" s="132" t="s">
        <v>195</v>
      </c>
      <c r="C91" s="170">
        <v>82</v>
      </c>
      <c r="D91" s="170" t="s">
        <v>237</v>
      </c>
      <c r="E91" s="170" t="s">
        <v>222</v>
      </c>
      <c r="F91" s="170" t="s">
        <v>574</v>
      </c>
      <c r="G91" s="170" t="s">
        <v>224</v>
      </c>
      <c r="H91" s="170" t="s">
        <v>569</v>
      </c>
      <c r="I91" s="170" t="s">
        <v>570</v>
      </c>
      <c r="J91" s="170" t="s">
        <v>215</v>
      </c>
      <c r="K91" s="170">
        <v>1.5</v>
      </c>
      <c r="L91" s="170" t="s">
        <v>575</v>
      </c>
      <c r="M91" s="170">
        <v>0</v>
      </c>
      <c r="N91" s="170">
        <v>0</v>
      </c>
      <c r="O91" s="170">
        <v>9</v>
      </c>
      <c r="P91" s="170">
        <v>0</v>
      </c>
      <c r="Q91" s="170">
        <v>0</v>
      </c>
      <c r="R91" s="170">
        <v>9</v>
      </c>
      <c r="S91" s="170">
        <v>0</v>
      </c>
      <c r="T91" s="170">
        <v>0</v>
      </c>
      <c r="U91" s="170">
        <v>0</v>
      </c>
      <c r="V91" s="170">
        <v>9</v>
      </c>
      <c r="W91" s="170">
        <v>0</v>
      </c>
      <c r="X91" s="170">
        <v>0</v>
      </c>
      <c r="Y91" s="170"/>
      <c r="Z91" s="170" t="s">
        <v>572</v>
      </c>
      <c r="AA91" s="170" t="s">
        <v>573</v>
      </c>
      <c r="AB91" s="170" t="s">
        <v>230</v>
      </c>
      <c r="AC91" s="170">
        <v>1</v>
      </c>
    </row>
    <row r="92" spans="2:29" ht="165">
      <c r="B92" s="132" t="s">
        <v>195</v>
      </c>
      <c r="C92" s="170">
        <v>83</v>
      </c>
      <c r="D92" s="170" t="s">
        <v>332</v>
      </c>
      <c r="E92" s="170" t="s">
        <v>222</v>
      </c>
      <c r="F92" s="170" t="s">
        <v>576</v>
      </c>
      <c r="G92" s="170" t="s">
        <v>224</v>
      </c>
      <c r="H92" s="170" t="s">
        <v>577</v>
      </c>
      <c r="I92" s="170" t="s">
        <v>578</v>
      </c>
      <c r="J92" s="170" t="s">
        <v>227</v>
      </c>
      <c r="K92" s="170">
        <v>0.93</v>
      </c>
      <c r="L92" s="170" t="s">
        <v>571</v>
      </c>
      <c r="M92" s="170">
        <v>0</v>
      </c>
      <c r="N92" s="170">
        <v>0</v>
      </c>
      <c r="O92" s="170">
        <v>7</v>
      </c>
      <c r="P92" s="170">
        <v>0</v>
      </c>
      <c r="Q92" s="170">
        <v>0</v>
      </c>
      <c r="R92" s="170">
        <v>7</v>
      </c>
      <c r="S92" s="170">
        <v>0</v>
      </c>
      <c r="T92" s="170">
        <v>0</v>
      </c>
      <c r="U92" s="170">
        <v>0</v>
      </c>
      <c r="V92" s="170">
        <v>7</v>
      </c>
      <c r="W92" s="170">
        <v>0</v>
      </c>
      <c r="X92" s="170">
        <v>0</v>
      </c>
      <c r="Y92" s="170"/>
      <c r="Z92" s="170" t="s">
        <v>572</v>
      </c>
      <c r="AA92" s="170" t="s">
        <v>579</v>
      </c>
      <c r="AB92" s="170" t="s">
        <v>230</v>
      </c>
      <c r="AC92" s="170">
        <v>0</v>
      </c>
    </row>
    <row r="93" spans="2:29" ht="75">
      <c r="B93" s="132" t="s">
        <v>195</v>
      </c>
      <c r="C93" s="170">
        <v>84</v>
      </c>
      <c r="D93" s="170" t="s">
        <v>294</v>
      </c>
      <c r="E93" s="170" t="s">
        <v>222</v>
      </c>
      <c r="F93" s="170" t="s">
        <v>580</v>
      </c>
      <c r="G93" s="170" t="s">
        <v>224</v>
      </c>
      <c r="H93" s="170" t="s">
        <v>581</v>
      </c>
      <c r="I93" s="170" t="s">
        <v>582</v>
      </c>
      <c r="J93" s="170" t="s">
        <v>227</v>
      </c>
      <c r="K93" s="170">
        <v>2.62</v>
      </c>
      <c r="L93" s="170" t="s">
        <v>235</v>
      </c>
      <c r="M93" s="170">
        <v>0</v>
      </c>
      <c r="N93" s="170"/>
      <c r="O93" s="170">
        <v>1</v>
      </c>
      <c r="P93" s="170">
        <v>0</v>
      </c>
      <c r="Q93" s="170">
        <v>0</v>
      </c>
      <c r="R93" s="170">
        <v>0</v>
      </c>
      <c r="S93" s="170">
        <v>0</v>
      </c>
      <c r="T93" s="170">
        <v>0</v>
      </c>
      <c r="U93" s="170">
        <v>0</v>
      </c>
      <c r="V93" s="170">
        <v>0</v>
      </c>
      <c r="W93" s="170">
        <v>1</v>
      </c>
      <c r="X93" s="170">
        <v>0</v>
      </c>
      <c r="Y93" s="170" t="s">
        <v>236</v>
      </c>
      <c r="Z93" s="170"/>
      <c r="AA93" s="170" t="s">
        <v>339</v>
      </c>
      <c r="AB93" s="170" t="s">
        <v>220</v>
      </c>
      <c r="AC93" s="170">
        <v>0</v>
      </c>
    </row>
    <row r="94" spans="2:29" ht="210">
      <c r="B94" s="132" t="s">
        <v>195</v>
      </c>
      <c r="C94" s="170">
        <v>85</v>
      </c>
      <c r="D94" s="170" t="s">
        <v>332</v>
      </c>
      <c r="E94" s="170" t="s">
        <v>222</v>
      </c>
      <c r="F94" s="170" t="s">
        <v>583</v>
      </c>
      <c r="G94" s="170" t="s">
        <v>224</v>
      </c>
      <c r="H94" s="170" t="s">
        <v>584</v>
      </c>
      <c r="I94" s="170" t="s">
        <v>585</v>
      </c>
      <c r="J94" s="170" t="s">
        <v>227</v>
      </c>
      <c r="K94" s="170">
        <v>0.7</v>
      </c>
      <c r="L94" s="170" t="s">
        <v>586</v>
      </c>
      <c r="M94" s="170">
        <v>0</v>
      </c>
      <c r="N94" s="170">
        <v>0</v>
      </c>
      <c r="O94" s="170">
        <v>10</v>
      </c>
      <c r="P94" s="170">
        <v>0</v>
      </c>
      <c r="Q94" s="170">
        <v>0</v>
      </c>
      <c r="R94" s="170">
        <v>10</v>
      </c>
      <c r="S94" s="170">
        <v>0</v>
      </c>
      <c r="T94" s="170">
        <v>0</v>
      </c>
      <c r="U94" s="170">
        <v>0</v>
      </c>
      <c r="V94" s="170">
        <v>10</v>
      </c>
      <c r="W94" s="170">
        <v>0</v>
      </c>
      <c r="X94" s="170">
        <v>0</v>
      </c>
      <c r="Y94" s="170"/>
      <c r="Z94" s="170" t="s">
        <v>587</v>
      </c>
      <c r="AA94" s="170" t="s">
        <v>331</v>
      </c>
      <c r="AB94" s="170" t="s">
        <v>588</v>
      </c>
      <c r="AC94" s="170">
        <v>0</v>
      </c>
    </row>
    <row r="95" spans="2:29" ht="409.5">
      <c r="B95" s="132" t="s">
        <v>195</v>
      </c>
      <c r="C95" s="170">
        <v>86</v>
      </c>
      <c r="D95" s="170" t="s">
        <v>332</v>
      </c>
      <c r="E95" s="170" t="s">
        <v>333</v>
      </c>
      <c r="F95" s="170" t="s">
        <v>589</v>
      </c>
      <c r="G95" s="170" t="s">
        <v>224</v>
      </c>
      <c r="H95" s="170" t="s">
        <v>590</v>
      </c>
      <c r="I95" s="170" t="s">
        <v>591</v>
      </c>
      <c r="J95" s="170" t="s">
        <v>227</v>
      </c>
      <c r="K95" s="170">
        <v>4</v>
      </c>
      <c r="L95" s="170" t="s">
        <v>592</v>
      </c>
      <c r="M95" s="170" t="s">
        <v>593</v>
      </c>
      <c r="N95" s="170">
        <v>0</v>
      </c>
      <c r="O95" s="170">
        <v>17</v>
      </c>
      <c r="P95" s="170">
        <v>0</v>
      </c>
      <c r="Q95" s="170">
        <v>3</v>
      </c>
      <c r="R95" s="170">
        <v>14</v>
      </c>
      <c r="S95" s="170">
        <v>0</v>
      </c>
      <c r="T95" s="170">
        <v>0</v>
      </c>
      <c r="U95" s="170">
        <v>0</v>
      </c>
      <c r="V95" s="170">
        <v>17</v>
      </c>
      <c r="W95" s="170">
        <v>0</v>
      </c>
      <c r="X95" s="170">
        <v>0</v>
      </c>
      <c r="Y95" s="170"/>
      <c r="Z95" s="170" t="s">
        <v>594</v>
      </c>
      <c r="AA95" s="170" t="s">
        <v>331</v>
      </c>
      <c r="AB95" s="170" t="s">
        <v>588</v>
      </c>
      <c r="AC95" s="170">
        <v>0</v>
      </c>
    </row>
    <row r="96" spans="2:29" ht="105">
      <c r="B96" s="132" t="s">
        <v>195</v>
      </c>
      <c r="C96" s="170">
        <v>87</v>
      </c>
      <c r="D96" s="170" t="s">
        <v>237</v>
      </c>
      <c r="E96" s="170" t="s">
        <v>222</v>
      </c>
      <c r="F96" s="170" t="s">
        <v>595</v>
      </c>
      <c r="G96" s="170" t="s">
        <v>224</v>
      </c>
      <c r="H96" s="170" t="s">
        <v>596</v>
      </c>
      <c r="I96" s="170" t="s">
        <v>597</v>
      </c>
      <c r="J96" s="170" t="s">
        <v>227</v>
      </c>
      <c r="K96" s="170">
        <v>1.7333</v>
      </c>
      <c r="L96" s="170" t="s">
        <v>598</v>
      </c>
      <c r="M96" s="170">
        <v>0</v>
      </c>
      <c r="N96" s="170">
        <v>0</v>
      </c>
      <c r="O96" s="170">
        <v>56</v>
      </c>
      <c r="P96" s="170">
        <v>0</v>
      </c>
      <c r="Q96" s="170">
        <v>0</v>
      </c>
      <c r="R96" s="170">
        <v>56</v>
      </c>
      <c r="S96" s="170">
        <v>0</v>
      </c>
      <c r="T96" s="170">
        <v>0</v>
      </c>
      <c r="U96" s="170">
        <v>20</v>
      </c>
      <c r="V96" s="170">
        <v>36</v>
      </c>
      <c r="W96" s="170">
        <v>0</v>
      </c>
      <c r="X96" s="170">
        <v>0</v>
      </c>
      <c r="Y96" s="170"/>
      <c r="Z96" s="170" t="s">
        <v>599</v>
      </c>
      <c r="AA96" s="170" t="s">
        <v>579</v>
      </c>
      <c r="AB96" s="170" t="s">
        <v>588</v>
      </c>
      <c r="AC96" s="170">
        <v>0</v>
      </c>
    </row>
    <row r="97" spans="2:29" ht="105">
      <c r="B97" s="132" t="s">
        <v>195</v>
      </c>
      <c r="C97" s="170">
        <v>88</v>
      </c>
      <c r="D97" s="170" t="s">
        <v>237</v>
      </c>
      <c r="E97" s="170" t="s">
        <v>222</v>
      </c>
      <c r="F97" s="170" t="s">
        <v>600</v>
      </c>
      <c r="G97" s="170" t="s">
        <v>432</v>
      </c>
      <c r="H97" s="170" t="s">
        <v>601</v>
      </c>
      <c r="I97" s="170" t="s">
        <v>602</v>
      </c>
      <c r="J97" s="170" t="s">
        <v>227</v>
      </c>
      <c r="K97" s="170">
        <v>0.05</v>
      </c>
      <c r="L97" s="170" t="s">
        <v>603</v>
      </c>
      <c r="M97" s="170">
        <v>0</v>
      </c>
      <c r="N97" s="170">
        <v>0</v>
      </c>
      <c r="O97" s="170">
        <v>21</v>
      </c>
      <c r="P97" s="170">
        <v>0</v>
      </c>
      <c r="Q97" s="170">
        <v>0</v>
      </c>
      <c r="R97" s="170">
        <v>21</v>
      </c>
      <c r="S97" s="170">
        <v>0</v>
      </c>
      <c r="T97" s="170">
        <v>0</v>
      </c>
      <c r="U97" s="170">
        <v>2</v>
      </c>
      <c r="V97" s="170">
        <v>19</v>
      </c>
      <c r="W97" s="170">
        <v>0</v>
      </c>
      <c r="X97" s="170">
        <v>0</v>
      </c>
      <c r="Y97" s="170"/>
      <c r="Z97" s="170" t="s">
        <v>599</v>
      </c>
      <c r="AA97" s="170" t="s">
        <v>579</v>
      </c>
      <c r="AB97" s="170" t="s">
        <v>588</v>
      </c>
      <c r="AC97" s="170">
        <v>0</v>
      </c>
    </row>
    <row r="98" spans="2:29" ht="105">
      <c r="B98" s="132" t="s">
        <v>195</v>
      </c>
      <c r="C98" s="170">
        <v>89</v>
      </c>
      <c r="D98" s="170" t="s">
        <v>237</v>
      </c>
      <c r="E98" s="170" t="s">
        <v>222</v>
      </c>
      <c r="F98" s="170" t="s">
        <v>600</v>
      </c>
      <c r="G98" s="170" t="s">
        <v>432</v>
      </c>
      <c r="H98" s="170" t="s">
        <v>604</v>
      </c>
      <c r="I98" s="170" t="s">
        <v>605</v>
      </c>
      <c r="J98" s="170" t="s">
        <v>215</v>
      </c>
      <c r="K98" s="170">
        <v>0.02</v>
      </c>
      <c r="L98" s="170" t="s">
        <v>603</v>
      </c>
      <c r="M98" s="170">
        <v>0</v>
      </c>
      <c r="N98" s="170">
        <v>0</v>
      </c>
      <c r="O98" s="170">
        <v>21</v>
      </c>
      <c r="P98" s="170">
        <v>0</v>
      </c>
      <c r="Q98" s="170">
        <v>0</v>
      </c>
      <c r="R98" s="170">
        <v>21</v>
      </c>
      <c r="S98" s="170">
        <v>0</v>
      </c>
      <c r="T98" s="170">
        <v>0</v>
      </c>
      <c r="U98" s="170">
        <v>2</v>
      </c>
      <c r="V98" s="170">
        <v>19</v>
      </c>
      <c r="W98" s="170">
        <v>0</v>
      </c>
      <c r="X98" s="170">
        <v>0</v>
      </c>
      <c r="Y98" s="170"/>
      <c r="Z98" s="170" t="s">
        <v>599</v>
      </c>
      <c r="AA98" s="170" t="s">
        <v>579</v>
      </c>
      <c r="AB98" s="170" t="s">
        <v>588</v>
      </c>
      <c r="AC98" s="170">
        <v>0</v>
      </c>
    </row>
    <row r="99" spans="2:29" ht="225">
      <c r="B99" s="132" t="s">
        <v>195</v>
      </c>
      <c r="C99" s="170">
        <v>90</v>
      </c>
      <c r="D99" s="170" t="s">
        <v>231</v>
      </c>
      <c r="E99" s="170" t="s">
        <v>222</v>
      </c>
      <c r="F99" s="170" t="s">
        <v>606</v>
      </c>
      <c r="G99" s="170" t="s">
        <v>224</v>
      </c>
      <c r="H99" s="170" t="s">
        <v>607</v>
      </c>
      <c r="I99" s="170" t="s">
        <v>608</v>
      </c>
      <c r="J99" s="170" t="s">
        <v>227</v>
      </c>
      <c r="K99" s="170">
        <v>7</v>
      </c>
      <c r="L99" s="170" t="s">
        <v>235</v>
      </c>
      <c r="M99" s="170">
        <v>0</v>
      </c>
      <c r="N99" s="170">
        <v>0</v>
      </c>
      <c r="O99" s="170">
        <v>1</v>
      </c>
      <c r="P99" s="170">
        <v>0</v>
      </c>
      <c r="Q99" s="170">
        <v>0</v>
      </c>
      <c r="R99" s="170">
        <v>0</v>
      </c>
      <c r="S99" s="170">
        <v>0</v>
      </c>
      <c r="T99" s="170">
        <v>0</v>
      </c>
      <c r="U99" s="170">
        <v>0</v>
      </c>
      <c r="V99" s="170">
        <v>0</v>
      </c>
      <c r="W99" s="170">
        <v>1</v>
      </c>
      <c r="X99" s="170">
        <v>0</v>
      </c>
      <c r="Y99" s="170" t="s">
        <v>298</v>
      </c>
      <c r="Z99" s="170" t="s">
        <v>609</v>
      </c>
      <c r="AA99" s="170" t="s">
        <v>219</v>
      </c>
      <c r="AB99" s="170" t="s">
        <v>451</v>
      </c>
      <c r="AC99" s="170">
        <v>0</v>
      </c>
    </row>
    <row r="100" spans="2:29" ht="210">
      <c r="B100" s="132" t="s">
        <v>195</v>
      </c>
      <c r="C100" s="170">
        <v>91</v>
      </c>
      <c r="D100" s="170" t="s">
        <v>332</v>
      </c>
      <c r="E100" s="170" t="s">
        <v>222</v>
      </c>
      <c r="F100" s="170" t="s">
        <v>531</v>
      </c>
      <c r="G100" s="170" t="s">
        <v>212</v>
      </c>
      <c r="H100" s="170" t="s">
        <v>610</v>
      </c>
      <c r="I100" s="170" t="s">
        <v>611</v>
      </c>
      <c r="J100" s="170" t="s">
        <v>227</v>
      </c>
      <c r="K100" s="170">
        <v>0.28</v>
      </c>
      <c r="L100" s="170" t="s">
        <v>534</v>
      </c>
      <c r="M100" s="170">
        <v>0</v>
      </c>
      <c r="N100" s="170">
        <v>0</v>
      </c>
      <c r="O100" s="170">
        <v>9</v>
      </c>
      <c r="P100" s="170">
        <v>0</v>
      </c>
      <c r="Q100" s="170">
        <v>0</v>
      </c>
      <c r="R100" s="170">
        <v>9</v>
      </c>
      <c r="S100" s="170">
        <v>0</v>
      </c>
      <c r="T100" s="170">
        <v>0</v>
      </c>
      <c r="U100" s="170">
        <v>0</v>
      </c>
      <c r="V100" s="170">
        <v>9</v>
      </c>
      <c r="W100" s="170">
        <v>0</v>
      </c>
      <c r="X100" s="170">
        <v>0</v>
      </c>
      <c r="Y100" s="170"/>
      <c r="Z100" s="170" t="s">
        <v>612</v>
      </c>
      <c r="AA100" s="170" t="s">
        <v>579</v>
      </c>
      <c r="AB100" s="170" t="s">
        <v>588</v>
      </c>
      <c r="AC100" s="170">
        <v>0</v>
      </c>
    </row>
    <row r="101" spans="2:29" ht="210">
      <c r="B101" s="132" t="s">
        <v>195</v>
      </c>
      <c r="C101" s="170">
        <v>92</v>
      </c>
      <c r="D101" s="170" t="s">
        <v>332</v>
      </c>
      <c r="E101" s="170" t="s">
        <v>222</v>
      </c>
      <c r="F101" s="170" t="s">
        <v>531</v>
      </c>
      <c r="G101" s="170" t="s">
        <v>212</v>
      </c>
      <c r="H101" s="170" t="s">
        <v>613</v>
      </c>
      <c r="I101" s="170" t="s">
        <v>614</v>
      </c>
      <c r="J101" s="170" t="s">
        <v>227</v>
      </c>
      <c r="K101" s="170">
        <v>0.27</v>
      </c>
      <c r="L101" s="170" t="s">
        <v>534</v>
      </c>
      <c r="M101" s="170">
        <v>0</v>
      </c>
      <c r="N101" s="170">
        <v>0</v>
      </c>
      <c r="O101" s="170">
        <v>9</v>
      </c>
      <c r="P101" s="170">
        <v>0</v>
      </c>
      <c r="Q101" s="170">
        <v>0</v>
      </c>
      <c r="R101" s="170">
        <v>9</v>
      </c>
      <c r="S101" s="170">
        <v>0</v>
      </c>
      <c r="T101" s="170">
        <v>0</v>
      </c>
      <c r="U101" s="170">
        <v>0</v>
      </c>
      <c r="V101" s="170">
        <v>9</v>
      </c>
      <c r="W101" s="170">
        <v>0</v>
      </c>
      <c r="X101" s="170">
        <v>0</v>
      </c>
      <c r="Y101" s="170"/>
      <c r="Z101" s="170" t="s">
        <v>612</v>
      </c>
      <c r="AA101" s="170" t="s">
        <v>579</v>
      </c>
      <c r="AB101" s="170" t="s">
        <v>588</v>
      </c>
      <c r="AC101" s="170">
        <v>0</v>
      </c>
    </row>
    <row r="102" spans="2:29" ht="300">
      <c r="B102" s="132" t="s">
        <v>195</v>
      </c>
      <c r="C102" s="170">
        <v>93</v>
      </c>
      <c r="D102" s="170" t="s">
        <v>221</v>
      </c>
      <c r="E102" s="170" t="s">
        <v>222</v>
      </c>
      <c r="F102" s="170" t="s">
        <v>615</v>
      </c>
      <c r="G102" s="170" t="s">
        <v>224</v>
      </c>
      <c r="H102" s="170" t="s">
        <v>616</v>
      </c>
      <c r="I102" s="170" t="s">
        <v>617</v>
      </c>
      <c r="J102" s="170" t="s">
        <v>227</v>
      </c>
      <c r="K102" s="170">
        <v>1.53</v>
      </c>
      <c r="L102" s="170" t="s">
        <v>618</v>
      </c>
      <c r="M102" s="170">
        <v>0</v>
      </c>
      <c r="N102" s="170">
        <v>0</v>
      </c>
      <c r="O102" s="170">
        <v>431</v>
      </c>
      <c r="P102" s="170">
        <v>0</v>
      </c>
      <c r="Q102" s="170">
        <v>0</v>
      </c>
      <c r="R102" s="170">
        <v>431</v>
      </c>
      <c r="S102" s="170">
        <v>0</v>
      </c>
      <c r="T102" s="170">
        <v>0</v>
      </c>
      <c r="U102" s="170">
        <v>3</v>
      </c>
      <c r="V102" s="170">
        <v>428</v>
      </c>
      <c r="W102" s="170">
        <v>0</v>
      </c>
      <c r="X102" s="170">
        <v>0</v>
      </c>
      <c r="Y102" s="170"/>
      <c r="Z102" s="170">
        <v>49</v>
      </c>
      <c r="AA102" s="170" t="s">
        <v>244</v>
      </c>
      <c r="AB102" s="170" t="s">
        <v>230</v>
      </c>
      <c r="AC102" s="170">
        <v>0</v>
      </c>
    </row>
    <row r="103" spans="2:29" ht="300">
      <c r="B103" s="132" t="s">
        <v>195</v>
      </c>
      <c r="C103" s="170">
        <v>94</v>
      </c>
      <c r="D103" s="170" t="s">
        <v>221</v>
      </c>
      <c r="E103" s="170" t="s">
        <v>222</v>
      </c>
      <c r="F103" s="170" t="s">
        <v>619</v>
      </c>
      <c r="G103" s="170" t="s">
        <v>224</v>
      </c>
      <c r="H103" s="170" t="s">
        <v>616</v>
      </c>
      <c r="I103" s="170" t="s">
        <v>617</v>
      </c>
      <c r="J103" s="170" t="s">
        <v>227</v>
      </c>
      <c r="K103" s="170">
        <v>1.53</v>
      </c>
      <c r="L103" s="170" t="s">
        <v>618</v>
      </c>
      <c r="M103" s="170">
        <v>0</v>
      </c>
      <c r="N103" s="170">
        <v>0</v>
      </c>
      <c r="O103" s="170">
        <v>431</v>
      </c>
      <c r="P103" s="170">
        <v>0</v>
      </c>
      <c r="Q103" s="170">
        <v>0</v>
      </c>
      <c r="R103" s="170">
        <v>431</v>
      </c>
      <c r="S103" s="170">
        <v>0</v>
      </c>
      <c r="T103" s="170">
        <v>0</v>
      </c>
      <c r="U103" s="170">
        <v>3</v>
      </c>
      <c r="V103" s="170">
        <v>428</v>
      </c>
      <c r="W103" s="170">
        <v>0</v>
      </c>
      <c r="X103" s="170">
        <v>0</v>
      </c>
      <c r="Y103" s="170"/>
      <c r="Z103" s="170">
        <v>49</v>
      </c>
      <c r="AA103" s="170" t="s">
        <v>244</v>
      </c>
      <c r="AB103" s="170" t="s">
        <v>230</v>
      </c>
      <c r="AC103" s="170">
        <v>0</v>
      </c>
    </row>
    <row r="104" spans="2:29" ht="90">
      <c r="B104" s="132" t="s">
        <v>195</v>
      </c>
      <c r="C104" s="170">
        <v>95</v>
      </c>
      <c r="D104" s="170" t="s">
        <v>325</v>
      </c>
      <c r="E104" s="170" t="s">
        <v>222</v>
      </c>
      <c r="F104" s="170" t="s">
        <v>620</v>
      </c>
      <c r="G104" s="170" t="s">
        <v>224</v>
      </c>
      <c r="H104" s="170" t="s">
        <v>621</v>
      </c>
      <c r="I104" s="170" t="s">
        <v>622</v>
      </c>
      <c r="J104" s="170" t="s">
        <v>227</v>
      </c>
      <c r="K104" s="170">
        <v>1.02</v>
      </c>
      <c r="L104" s="170" t="s">
        <v>235</v>
      </c>
      <c r="M104" s="170"/>
      <c r="N104" s="170"/>
      <c r="O104" s="170">
        <v>1</v>
      </c>
      <c r="P104" s="170">
        <v>0</v>
      </c>
      <c r="Q104" s="170">
        <v>0</v>
      </c>
      <c r="R104" s="170">
        <v>0</v>
      </c>
      <c r="S104" s="170">
        <v>0</v>
      </c>
      <c r="T104" s="170">
        <v>0</v>
      </c>
      <c r="U104" s="170">
        <v>0</v>
      </c>
      <c r="V104" s="170">
        <v>0</v>
      </c>
      <c r="W104" s="170">
        <v>1</v>
      </c>
      <c r="X104" s="170">
        <v>0</v>
      </c>
      <c r="Y104" s="170" t="s">
        <v>236</v>
      </c>
      <c r="Z104" s="170"/>
      <c r="AA104" s="170" t="s">
        <v>229</v>
      </c>
      <c r="AB104" s="170" t="s">
        <v>412</v>
      </c>
      <c r="AC104" s="170">
        <v>0</v>
      </c>
    </row>
    <row r="105" spans="2:29" ht="90">
      <c r="B105" s="132" t="s">
        <v>195</v>
      </c>
      <c r="C105" s="170">
        <v>96</v>
      </c>
      <c r="D105" s="170" t="s">
        <v>325</v>
      </c>
      <c r="E105" s="170" t="s">
        <v>222</v>
      </c>
      <c r="F105" s="170" t="s">
        <v>623</v>
      </c>
      <c r="G105" s="170" t="s">
        <v>224</v>
      </c>
      <c r="H105" s="170" t="s">
        <v>621</v>
      </c>
      <c r="I105" s="170" t="s">
        <v>622</v>
      </c>
      <c r="J105" s="170" t="s">
        <v>227</v>
      </c>
      <c r="K105" s="170">
        <v>1.02</v>
      </c>
      <c r="L105" s="170" t="s">
        <v>235</v>
      </c>
      <c r="M105" s="170"/>
      <c r="N105" s="170"/>
      <c r="O105" s="170">
        <v>1</v>
      </c>
      <c r="P105" s="170">
        <v>0</v>
      </c>
      <c r="Q105" s="170">
        <v>0</v>
      </c>
      <c r="R105" s="170">
        <v>0</v>
      </c>
      <c r="S105" s="170">
        <v>0</v>
      </c>
      <c r="T105" s="170">
        <v>0</v>
      </c>
      <c r="U105" s="170">
        <v>0</v>
      </c>
      <c r="V105" s="170">
        <v>0</v>
      </c>
      <c r="W105" s="170">
        <v>1</v>
      </c>
      <c r="X105" s="170">
        <v>0</v>
      </c>
      <c r="Y105" s="170" t="s">
        <v>236</v>
      </c>
      <c r="Z105" s="170"/>
      <c r="AA105" s="170" t="s">
        <v>579</v>
      </c>
      <c r="AB105" s="170" t="s">
        <v>588</v>
      </c>
      <c r="AC105" s="170">
        <v>0</v>
      </c>
    </row>
    <row r="106" spans="2:29" ht="90">
      <c r="B106" s="132" t="s">
        <v>195</v>
      </c>
      <c r="C106" s="170">
        <v>97</v>
      </c>
      <c r="D106" s="170" t="s">
        <v>325</v>
      </c>
      <c r="E106" s="170" t="s">
        <v>222</v>
      </c>
      <c r="F106" s="170" t="s">
        <v>624</v>
      </c>
      <c r="G106" s="170" t="s">
        <v>224</v>
      </c>
      <c r="H106" s="170" t="s">
        <v>625</v>
      </c>
      <c r="I106" s="170" t="s">
        <v>626</v>
      </c>
      <c r="J106" s="170" t="s">
        <v>215</v>
      </c>
      <c r="K106" s="170">
        <v>0.97</v>
      </c>
      <c r="L106" s="170" t="s">
        <v>235</v>
      </c>
      <c r="M106" s="170"/>
      <c r="N106" s="170"/>
      <c r="O106" s="170">
        <v>1</v>
      </c>
      <c r="P106" s="170">
        <v>0</v>
      </c>
      <c r="Q106" s="170">
        <v>0</v>
      </c>
      <c r="R106" s="170">
        <v>0</v>
      </c>
      <c r="S106" s="170">
        <v>0</v>
      </c>
      <c r="T106" s="170">
        <v>0</v>
      </c>
      <c r="U106" s="170">
        <v>0</v>
      </c>
      <c r="V106" s="170">
        <v>0</v>
      </c>
      <c r="W106" s="170">
        <v>1</v>
      </c>
      <c r="X106" s="170">
        <v>0</v>
      </c>
      <c r="Y106" s="170" t="s">
        <v>236</v>
      </c>
      <c r="Z106" s="170" t="s">
        <v>612</v>
      </c>
      <c r="AA106" s="170" t="s">
        <v>579</v>
      </c>
      <c r="AB106" s="170" t="s">
        <v>588</v>
      </c>
      <c r="AC106" s="170">
        <v>0</v>
      </c>
    </row>
    <row r="107" spans="2:29" ht="75">
      <c r="B107" s="132" t="s">
        <v>195</v>
      </c>
      <c r="C107" s="170">
        <v>98</v>
      </c>
      <c r="D107" s="170" t="s">
        <v>422</v>
      </c>
      <c r="E107" s="170" t="s">
        <v>222</v>
      </c>
      <c r="F107" s="170" t="s">
        <v>627</v>
      </c>
      <c r="G107" s="170" t="s">
        <v>275</v>
      </c>
      <c r="H107" s="170" t="s">
        <v>628</v>
      </c>
      <c r="I107" s="170" t="s">
        <v>629</v>
      </c>
      <c r="J107" s="170" t="s">
        <v>215</v>
      </c>
      <c r="K107" s="170">
        <v>0.15</v>
      </c>
      <c r="L107" s="170" t="s">
        <v>222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  <c r="S107" s="170">
        <v>0</v>
      </c>
      <c r="T107" s="170">
        <v>0</v>
      </c>
      <c r="U107" s="170">
        <v>0</v>
      </c>
      <c r="V107" s="170">
        <v>0</v>
      </c>
      <c r="W107" s="170">
        <v>0</v>
      </c>
      <c r="X107" s="170">
        <v>0</v>
      </c>
      <c r="Y107" s="170"/>
      <c r="Z107" s="170" t="s">
        <v>612</v>
      </c>
      <c r="AA107" s="170" t="s">
        <v>425</v>
      </c>
      <c r="AB107" s="170" t="s">
        <v>259</v>
      </c>
      <c r="AC107" s="170">
        <v>0</v>
      </c>
    </row>
    <row r="108" spans="2:29" ht="75">
      <c r="B108" s="132" t="s">
        <v>195</v>
      </c>
      <c r="C108" s="170">
        <v>99</v>
      </c>
      <c r="D108" s="170" t="s">
        <v>273</v>
      </c>
      <c r="E108" s="170" t="s">
        <v>222</v>
      </c>
      <c r="F108" s="170" t="s">
        <v>630</v>
      </c>
      <c r="G108" s="170" t="s">
        <v>275</v>
      </c>
      <c r="H108" s="170" t="s">
        <v>631</v>
      </c>
      <c r="I108" s="170" t="s">
        <v>632</v>
      </c>
      <c r="J108" s="170" t="s">
        <v>227</v>
      </c>
      <c r="K108" s="170">
        <v>0.07</v>
      </c>
      <c r="L108" s="170" t="s">
        <v>490</v>
      </c>
      <c r="M108" s="170"/>
      <c r="N108" s="170"/>
      <c r="O108" s="170">
        <v>1</v>
      </c>
      <c r="P108" s="170">
        <v>0</v>
      </c>
      <c r="Q108" s="170">
        <v>1</v>
      </c>
      <c r="R108" s="170">
        <v>0</v>
      </c>
      <c r="S108" s="170">
        <v>1</v>
      </c>
      <c r="T108" s="170">
        <v>0</v>
      </c>
      <c r="U108" s="170">
        <v>0</v>
      </c>
      <c r="V108" s="170">
        <v>0</v>
      </c>
      <c r="W108" s="170">
        <v>0</v>
      </c>
      <c r="X108" s="170">
        <v>0</v>
      </c>
      <c r="Y108" s="170"/>
      <c r="Z108" s="170" t="s">
        <v>633</v>
      </c>
      <c r="AA108" s="170" t="s">
        <v>579</v>
      </c>
      <c r="AB108" s="170" t="s">
        <v>230</v>
      </c>
      <c r="AC108" s="170">
        <v>0</v>
      </c>
    </row>
    <row r="109" spans="2:29" ht="75">
      <c r="B109" s="132" t="s">
        <v>195</v>
      </c>
      <c r="C109" s="170">
        <v>100</v>
      </c>
      <c r="D109" s="170" t="s">
        <v>273</v>
      </c>
      <c r="E109" s="170" t="s">
        <v>222</v>
      </c>
      <c r="F109" s="170" t="s">
        <v>634</v>
      </c>
      <c r="G109" s="170" t="s">
        <v>275</v>
      </c>
      <c r="H109" s="170" t="s">
        <v>631</v>
      </c>
      <c r="I109" s="170" t="s">
        <v>632</v>
      </c>
      <c r="J109" s="170" t="s">
        <v>215</v>
      </c>
      <c r="K109" s="170">
        <v>0.07</v>
      </c>
      <c r="L109" s="170" t="s">
        <v>490</v>
      </c>
      <c r="M109" s="170"/>
      <c r="N109" s="170"/>
      <c r="O109" s="170">
        <v>1</v>
      </c>
      <c r="P109" s="170">
        <v>0</v>
      </c>
      <c r="Q109" s="170">
        <v>0</v>
      </c>
      <c r="R109" s="170">
        <v>0</v>
      </c>
      <c r="S109" s="170">
        <v>0</v>
      </c>
      <c r="T109" s="170">
        <v>0</v>
      </c>
      <c r="U109" s="170">
        <v>0</v>
      </c>
      <c r="V109" s="170">
        <v>0</v>
      </c>
      <c r="W109" s="170">
        <v>1</v>
      </c>
      <c r="X109" s="170">
        <v>0</v>
      </c>
      <c r="Y109" s="170" t="s">
        <v>236</v>
      </c>
      <c r="Z109" s="170" t="s">
        <v>633</v>
      </c>
      <c r="AA109" s="170" t="s">
        <v>579</v>
      </c>
      <c r="AB109" s="170" t="s">
        <v>230</v>
      </c>
      <c r="AC109" s="170">
        <v>0</v>
      </c>
    </row>
    <row r="110" spans="2:29" ht="90">
      <c r="B110" s="132" t="s">
        <v>195</v>
      </c>
      <c r="C110" s="170">
        <v>101</v>
      </c>
      <c r="D110" s="170" t="s">
        <v>273</v>
      </c>
      <c r="E110" s="170" t="s">
        <v>222</v>
      </c>
      <c r="F110" s="170" t="s">
        <v>635</v>
      </c>
      <c r="G110" s="170" t="s">
        <v>224</v>
      </c>
      <c r="H110" s="170" t="s">
        <v>636</v>
      </c>
      <c r="I110" s="170" t="s">
        <v>636</v>
      </c>
      <c r="J110" s="170" t="s">
        <v>227</v>
      </c>
      <c r="K110" s="170">
        <v>0</v>
      </c>
      <c r="L110" s="170" t="s">
        <v>235</v>
      </c>
      <c r="M110" s="170"/>
      <c r="N110" s="170"/>
      <c r="O110" s="170">
        <v>1</v>
      </c>
      <c r="P110" s="170">
        <v>0</v>
      </c>
      <c r="Q110" s="170">
        <v>1</v>
      </c>
      <c r="R110" s="170">
        <v>0</v>
      </c>
      <c r="S110" s="170">
        <v>1</v>
      </c>
      <c r="T110" s="170">
        <v>0</v>
      </c>
      <c r="U110" s="170">
        <v>0</v>
      </c>
      <c r="V110" s="170">
        <v>0</v>
      </c>
      <c r="W110" s="170">
        <v>0</v>
      </c>
      <c r="X110" s="170">
        <v>0</v>
      </c>
      <c r="Y110" s="170"/>
      <c r="Z110" s="170" t="s">
        <v>633</v>
      </c>
      <c r="AA110" s="170" t="s">
        <v>579</v>
      </c>
      <c r="AB110" s="170" t="s">
        <v>230</v>
      </c>
      <c r="AC110" s="170">
        <v>0</v>
      </c>
    </row>
    <row r="111" spans="2:29" ht="75">
      <c r="B111" s="132" t="s">
        <v>195</v>
      </c>
      <c r="C111" s="170">
        <v>102</v>
      </c>
      <c r="D111" s="170" t="s">
        <v>422</v>
      </c>
      <c r="E111" s="170" t="s">
        <v>333</v>
      </c>
      <c r="F111" s="170" t="s">
        <v>637</v>
      </c>
      <c r="G111" s="170" t="s">
        <v>287</v>
      </c>
      <c r="H111" s="170" t="s">
        <v>638</v>
      </c>
      <c r="I111" s="170" t="s">
        <v>639</v>
      </c>
      <c r="J111" s="170" t="s">
        <v>215</v>
      </c>
      <c r="K111" s="170">
        <v>0.783</v>
      </c>
      <c r="L111" s="170" t="s">
        <v>222</v>
      </c>
      <c r="M111" s="170">
        <v>0</v>
      </c>
      <c r="N111" s="170">
        <v>0</v>
      </c>
      <c r="O111" s="170">
        <v>706</v>
      </c>
      <c r="P111" s="170">
        <v>0</v>
      </c>
      <c r="Q111" s="170">
        <v>0</v>
      </c>
      <c r="R111" s="170">
        <v>706</v>
      </c>
      <c r="S111" s="170">
        <v>0</v>
      </c>
      <c r="T111" s="170">
        <v>0</v>
      </c>
      <c r="U111" s="170">
        <v>0</v>
      </c>
      <c r="V111" s="170">
        <v>706</v>
      </c>
      <c r="W111" s="170">
        <v>0</v>
      </c>
      <c r="X111" s="170">
        <v>197</v>
      </c>
      <c r="Y111" s="170"/>
      <c r="Z111" s="170" t="s">
        <v>612</v>
      </c>
      <c r="AA111" s="170" t="s">
        <v>425</v>
      </c>
      <c r="AB111" s="170" t="s">
        <v>259</v>
      </c>
      <c r="AC111" s="170">
        <v>0</v>
      </c>
    </row>
    <row r="112" spans="2:29" ht="75">
      <c r="B112" s="132" t="s">
        <v>195</v>
      </c>
      <c r="C112" s="170">
        <v>103</v>
      </c>
      <c r="D112" s="170" t="s">
        <v>422</v>
      </c>
      <c r="E112" s="170" t="s">
        <v>222</v>
      </c>
      <c r="F112" s="170" t="s">
        <v>640</v>
      </c>
      <c r="G112" s="170" t="s">
        <v>432</v>
      </c>
      <c r="H112" s="170" t="s">
        <v>638</v>
      </c>
      <c r="I112" s="170" t="s">
        <v>641</v>
      </c>
      <c r="J112" s="170" t="s">
        <v>215</v>
      </c>
      <c r="K112" s="170">
        <v>0.833</v>
      </c>
      <c r="L112" s="170" t="s">
        <v>222</v>
      </c>
      <c r="M112" s="170">
        <v>0</v>
      </c>
      <c r="N112" s="170">
        <v>0</v>
      </c>
      <c r="O112" s="170">
        <v>78</v>
      </c>
      <c r="P112" s="170">
        <v>0</v>
      </c>
      <c r="Q112" s="170">
        <v>0</v>
      </c>
      <c r="R112" s="170">
        <v>78</v>
      </c>
      <c r="S112" s="170">
        <v>0</v>
      </c>
      <c r="T112" s="170">
        <v>0</v>
      </c>
      <c r="U112" s="170">
        <v>0</v>
      </c>
      <c r="V112" s="170">
        <v>78</v>
      </c>
      <c r="W112" s="170">
        <v>0</v>
      </c>
      <c r="X112" s="170">
        <v>0</v>
      </c>
      <c r="Y112" s="170"/>
      <c r="Z112" s="170" t="s">
        <v>612</v>
      </c>
      <c r="AA112" s="170" t="s">
        <v>425</v>
      </c>
      <c r="AB112" s="170" t="s">
        <v>259</v>
      </c>
      <c r="AC112" s="170">
        <v>0</v>
      </c>
    </row>
    <row r="113" spans="2:29" ht="255">
      <c r="B113" s="132" t="s">
        <v>195</v>
      </c>
      <c r="C113" s="170">
        <v>104</v>
      </c>
      <c r="D113" s="170" t="s">
        <v>273</v>
      </c>
      <c r="E113" s="170" t="s">
        <v>222</v>
      </c>
      <c r="F113" s="170" t="s">
        <v>642</v>
      </c>
      <c r="G113" s="170" t="s">
        <v>224</v>
      </c>
      <c r="H113" s="170" t="s">
        <v>643</v>
      </c>
      <c r="I113" s="170" t="s">
        <v>644</v>
      </c>
      <c r="J113" s="170" t="s">
        <v>227</v>
      </c>
      <c r="K113" s="170">
        <v>0.267</v>
      </c>
      <c r="L113" s="170" t="s">
        <v>645</v>
      </c>
      <c r="M113" s="170">
        <v>0</v>
      </c>
      <c r="N113" s="170">
        <v>0</v>
      </c>
      <c r="O113" s="170">
        <v>12</v>
      </c>
      <c r="P113" s="170">
        <v>0</v>
      </c>
      <c r="Q113" s="170">
        <v>0</v>
      </c>
      <c r="R113" s="170">
        <v>12</v>
      </c>
      <c r="S113" s="170">
        <v>0</v>
      </c>
      <c r="T113" s="170">
        <v>0</v>
      </c>
      <c r="U113" s="170">
        <v>12</v>
      </c>
      <c r="V113" s="170">
        <v>0</v>
      </c>
      <c r="W113" s="170">
        <v>0</v>
      </c>
      <c r="X113" s="170">
        <v>539</v>
      </c>
      <c r="Y113" s="170"/>
      <c r="Z113" s="170" t="s">
        <v>646</v>
      </c>
      <c r="AA113" s="170" t="s">
        <v>244</v>
      </c>
      <c r="AB113" s="170" t="s">
        <v>259</v>
      </c>
      <c r="AC113" s="170">
        <v>0</v>
      </c>
    </row>
    <row r="114" spans="2:29" ht="75">
      <c r="B114" s="132" t="s">
        <v>195</v>
      </c>
      <c r="C114" s="170">
        <v>105</v>
      </c>
      <c r="D114" s="170" t="s">
        <v>422</v>
      </c>
      <c r="E114" s="170" t="s">
        <v>333</v>
      </c>
      <c r="F114" s="170" t="s">
        <v>647</v>
      </c>
      <c r="G114" s="170" t="s">
        <v>287</v>
      </c>
      <c r="H114" s="170" t="s">
        <v>648</v>
      </c>
      <c r="I114" s="170" t="s">
        <v>649</v>
      </c>
      <c r="J114" s="170" t="s">
        <v>215</v>
      </c>
      <c r="K114" s="170">
        <v>1.116</v>
      </c>
      <c r="L114" s="170" t="s">
        <v>222</v>
      </c>
      <c r="M114" s="170">
        <v>0</v>
      </c>
      <c r="N114" s="170">
        <v>0</v>
      </c>
      <c r="O114" s="170">
        <v>411</v>
      </c>
      <c r="P114" s="170">
        <v>0</v>
      </c>
      <c r="Q114" s="170">
        <v>0</v>
      </c>
      <c r="R114" s="170">
        <v>411</v>
      </c>
      <c r="S114" s="170">
        <v>0</v>
      </c>
      <c r="T114" s="170">
        <v>0</v>
      </c>
      <c r="U114" s="170">
        <v>0</v>
      </c>
      <c r="V114" s="170">
        <v>411</v>
      </c>
      <c r="W114" s="170">
        <v>0</v>
      </c>
      <c r="X114" s="170">
        <v>208</v>
      </c>
      <c r="Y114" s="170"/>
      <c r="Z114" s="170" t="s">
        <v>612</v>
      </c>
      <c r="AA114" s="170" t="s">
        <v>425</v>
      </c>
      <c r="AB114" s="170" t="s">
        <v>259</v>
      </c>
      <c r="AC114" s="170">
        <v>0</v>
      </c>
    </row>
    <row r="115" spans="2:29" ht="90">
      <c r="B115" s="132" t="s">
        <v>195</v>
      </c>
      <c r="C115" s="170">
        <v>106</v>
      </c>
      <c r="D115" s="170" t="s">
        <v>422</v>
      </c>
      <c r="E115" s="170" t="s">
        <v>333</v>
      </c>
      <c r="F115" s="170" t="s">
        <v>467</v>
      </c>
      <c r="G115" s="170" t="s">
        <v>432</v>
      </c>
      <c r="H115" s="170" t="s">
        <v>650</v>
      </c>
      <c r="I115" s="170" t="s">
        <v>651</v>
      </c>
      <c r="J115" s="170" t="s">
        <v>215</v>
      </c>
      <c r="K115" s="170">
        <v>49.916</v>
      </c>
      <c r="L115" s="170" t="s">
        <v>222</v>
      </c>
      <c r="M115" s="170">
        <v>0</v>
      </c>
      <c r="N115" s="170">
        <v>0</v>
      </c>
      <c r="O115" s="170">
        <v>181</v>
      </c>
      <c r="P115" s="170">
        <v>0</v>
      </c>
      <c r="Q115" s="170">
        <v>0</v>
      </c>
      <c r="R115" s="170">
        <v>181</v>
      </c>
      <c r="S115" s="170">
        <v>0</v>
      </c>
      <c r="T115" s="170">
        <v>0</v>
      </c>
      <c r="U115" s="170">
        <v>0</v>
      </c>
      <c r="V115" s="170">
        <v>181</v>
      </c>
      <c r="W115" s="170">
        <v>0</v>
      </c>
      <c r="X115" s="170">
        <v>181</v>
      </c>
      <c r="Y115" s="170"/>
      <c r="Z115" s="170" t="s">
        <v>612</v>
      </c>
      <c r="AA115" s="170" t="s">
        <v>339</v>
      </c>
      <c r="AB115" s="170" t="s">
        <v>230</v>
      </c>
      <c r="AC115" s="170">
        <v>0</v>
      </c>
    </row>
    <row r="116" spans="2:29" ht="75">
      <c r="B116" s="132" t="s">
        <v>195</v>
      </c>
      <c r="C116" s="170">
        <v>107</v>
      </c>
      <c r="D116" s="170" t="s">
        <v>422</v>
      </c>
      <c r="E116" s="170" t="s">
        <v>333</v>
      </c>
      <c r="F116" s="170" t="s">
        <v>652</v>
      </c>
      <c r="G116" s="170" t="s">
        <v>287</v>
      </c>
      <c r="H116" s="170" t="s">
        <v>653</v>
      </c>
      <c r="I116" s="170" t="s">
        <v>654</v>
      </c>
      <c r="J116" s="170" t="s">
        <v>215</v>
      </c>
      <c r="K116" s="170">
        <v>0.916</v>
      </c>
      <c r="L116" s="170" t="s">
        <v>222</v>
      </c>
      <c r="M116" s="170">
        <v>0</v>
      </c>
      <c r="N116" s="170">
        <v>0</v>
      </c>
      <c r="O116" s="170">
        <v>449</v>
      </c>
      <c r="P116" s="170">
        <v>0</v>
      </c>
      <c r="Q116" s="170">
        <v>0</v>
      </c>
      <c r="R116" s="170">
        <v>449</v>
      </c>
      <c r="S116" s="170">
        <v>0</v>
      </c>
      <c r="T116" s="170">
        <v>0</v>
      </c>
      <c r="U116" s="170">
        <v>0</v>
      </c>
      <c r="V116" s="170">
        <v>449</v>
      </c>
      <c r="W116" s="170">
        <v>0</v>
      </c>
      <c r="X116" s="170">
        <v>300</v>
      </c>
      <c r="Y116" s="170"/>
      <c r="Z116" s="170" t="s">
        <v>612</v>
      </c>
      <c r="AA116" s="170" t="s">
        <v>425</v>
      </c>
      <c r="AB116" s="170" t="s">
        <v>259</v>
      </c>
      <c r="AC116" s="170">
        <v>0</v>
      </c>
    </row>
    <row r="117" spans="2:29" ht="120">
      <c r="B117" s="132" t="s">
        <v>195</v>
      </c>
      <c r="C117" s="170">
        <v>108</v>
      </c>
      <c r="D117" s="170" t="s">
        <v>655</v>
      </c>
      <c r="E117" s="170" t="s">
        <v>222</v>
      </c>
      <c r="F117" s="170" t="s">
        <v>656</v>
      </c>
      <c r="G117" s="170" t="s">
        <v>224</v>
      </c>
      <c r="H117" s="170" t="s">
        <v>657</v>
      </c>
      <c r="I117" s="170" t="s">
        <v>658</v>
      </c>
      <c r="J117" s="170" t="s">
        <v>227</v>
      </c>
      <c r="K117" s="170">
        <v>0.216</v>
      </c>
      <c r="L117" s="170" t="s">
        <v>235</v>
      </c>
      <c r="M117" s="170">
        <v>0</v>
      </c>
      <c r="N117" s="170">
        <v>0</v>
      </c>
      <c r="O117" s="170">
        <v>1</v>
      </c>
      <c r="P117" s="170">
        <v>0</v>
      </c>
      <c r="Q117" s="170">
        <v>0</v>
      </c>
      <c r="R117" s="170">
        <v>0</v>
      </c>
      <c r="S117" s="170">
        <v>0</v>
      </c>
      <c r="T117" s="170">
        <v>0</v>
      </c>
      <c r="U117" s="170">
        <v>0</v>
      </c>
      <c r="V117" s="170">
        <v>0</v>
      </c>
      <c r="W117" s="170">
        <v>1</v>
      </c>
      <c r="X117" s="170">
        <v>0</v>
      </c>
      <c r="Y117" s="170" t="s">
        <v>659</v>
      </c>
      <c r="Z117" s="170" t="s">
        <v>633</v>
      </c>
      <c r="AA117" s="170" t="s">
        <v>579</v>
      </c>
      <c r="AB117" s="170" t="s">
        <v>588</v>
      </c>
      <c r="AC117" s="170">
        <v>0</v>
      </c>
    </row>
    <row r="118" spans="2:29" ht="120">
      <c r="B118" s="132" t="s">
        <v>195</v>
      </c>
      <c r="C118" s="170">
        <v>109</v>
      </c>
      <c r="D118" s="170" t="s">
        <v>237</v>
      </c>
      <c r="E118" s="170" t="s">
        <v>222</v>
      </c>
      <c r="F118" s="170" t="s">
        <v>660</v>
      </c>
      <c r="G118" s="170" t="s">
        <v>224</v>
      </c>
      <c r="H118" s="170" t="s">
        <v>661</v>
      </c>
      <c r="I118" s="170" t="s">
        <v>662</v>
      </c>
      <c r="J118" s="170" t="s">
        <v>227</v>
      </c>
      <c r="K118" s="170">
        <v>1.75</v>
      </c>
      <c r="L118" s="170" t="s">
        <v>235</v>
      </c>
      <c r="M118" s="170">
        <v>0</v>
      </c>
      <c r="N118" s="170">
        <v>0</v>
      </c>
      <c r="O118" s="170">
        <v>1</v>
      </c>
      <c r="P118" s="170">
        <v>0</v>
      </c>
      <c r="Q118" s="170">
        <v>0</v>
      </c>
      <c r="R118" s="170">
        <v>0</v>
      </c>
      <c r="S118" s="170">
        <v>0</v>
      </c>
      <c r="T118" s="170">
        <v>0</v>
      </c>
      <c r="U118" s="170">
        <v>0</v>
      </c>
      <c r="V118" s="170">
        <v>0</v>
      </c>
      <c r="W118" s="170">
        <v>1</v>
      </c>
      <c r="X118" s="170">
        <v>0</v>
      </c>
      <c r="Y118" s="170" t="s">
        <v>659</v>
      </c>
      <c r="Z118" s="170" t="s">
        <v>633</v>
      </c>
      <c r="AA118" s="170" t="s">
        <v>579</v>
      </c>
      <c r="AB118" s="170" t="s">
        <v>588</v>
      </c>
      <c r="AC118" s="170">
        <v>0</v>
      </c>
    </row>
    <row r="119" spans="2:29" ht="120">
      <c r="B119" s="132" t="s">
        <v>195</v>
      </c>
      <c r="C119" s="170">
        <v>110</v>
      </c>
      <c r="D119" s="170" t="s">
        <v>221</v>
      </c>
      <c r="E119" s="170" t="s">
        <v>222</v>
      </c>
      <c r="F119" s="170" t="s">
        <v>663</v>
      </c>
      <c r="G119" s="170" t="s">
        <v>224</v>
      </c>
      <c r="H119" s="170" t="s">
        <v>664</v>
      </c>
      <c r="I119" s="170" t="s">
        <v>665</v>
      </c>
      <c r="J119" s="170" t="s">
        <v>215</v>
      </c>
      <c r="K119" s="170">
        <v>6.45</v>
      </c>
      <c r="L119" s="170" t="s">
        <v>666</v>
      </c>
      <c r="M119" s="170">
        <v>0</v>
      </c>
      <c r="N119" s="170" t="s">
        <v>667</v>
      </c>
      <c r="O119" s="170">
        <v>1</v>
      </c>
      <c r="P119" s="170">
        <v>1</v>
      </c>
      <c r="Q119" s="170">
        <v>0</v>
      </c>
      <c r="R119" s="170">
        <v>0</v>
      </c>
      <c r="S119" s="170">
        <v>0</v>
      </c>
      <c r="T119" s="170">
        <v>0</v>
      </c>
      <c r="U119" s="170">
        <v>0</v>
      </c>
      <c r="V119" s="170">
        <v>1</v>
      </c>
      <c r="W119" s="170">
        <v>0</v>
      </c>
      <c r="X119" s="170">
        <v>0</v>
      </c>
      <c r="Y119" s="170"/>
      <c r="Z119" s="170">
        <v>50</v>
      </c>
      <c r="AA119" s="170" t="s">
        <v>579</v>
      </c>
      <c r="AB119" s="170" t="s">
        <v>404</v>
      </c>
      <c r="AC119" s="170">
        <v>0</v>
      </c>
    </row>
    <row r="120" spans="2:29" ht="135">
      <c r="B120" s="132" t="s">
        <v>195</v>
      </c>
      <c r="C120" s="170">
        <v>111</v>
      </c>
      <c r="D120" s="170" t="s">
        <v>221</v>
      </c>
      <c r="E120" s="170" t="s">
        <v>222</v>
      </c>
      <c r="F120" s="170" t="s">
        <v>668</v>
      </c>
      <c r="G120" s="170" t="s">
        <v>224</v>
      </c>
      <c r="H120" s="170" t="s">
        <v>669</v>
      </c>
      <c r="I120" s="170" t="s">
        <v>670</v>
      </c>
      <c r="J120" s="170" t="s">
        <v>215</v>
      </c>
      <c r="K120" s="170">
        <v>3.333</v>
      </c>
      <c r="L120" s="170" t="s">
        <v>671</v>
      </c>
      <c r="M120" s="170" t="s">
        <v>672</v>
      </c>
      <c r="N120" s="170">
        <v>0</v>
      </c>
      <c r="O120" s="170">
        <v>13</v>
      </c>
      <c r="P120" s="170">
        <v>0</v>
      </c>
      <c r="Q120" s="170">
        <v>4</v>
      </c>
      <c r="R120" s="170">
        <v>9</v>
      </c>
      <c r="S120" s="170">
        <v>0</v>
      </c>
      <c r="T120" s="170">
        <v>0</v>
      </c>
      <c r="U120" s="170">
        <v>0</v>
      </c>
      <c r="V120" s="170">
        <v>13</v>
      </c>
      <c r="W120" s="170">
        <v>0</v>
      </c>
      <c r="X120" s="170">
        <v>0</v>
      </c>
      <c r="Y120" s="170"/>
      <c r="Z120" s="170">
        <v>50</v>
      </c>
      <c r="AA120" s="170" t="s">
        <v>579</v>
      </c>
      <c r="AB120" s="170" t="s">
        <v>456</v>
      </c>
      <c r="AC120" s="170">
        <v>0</v>
      </c>
    </row>
    <row r="121" spans="2:29" ht="240">
      <c r="B121" s="132" t="s">
        <v>195</v>
      </c>
      <c r="C121" s="170">
        <v>112</v>
      </c>
      <c r="D121" s="170" t="s">
        <v>221</v>
      </c>
      <c r="E121" s="170" t="s">
        <v>222</v>
      </c>
      <c r="F121" s="170" t="s">
        <v>673</v>
      </c>
      <c r="G121" s="170" t="s">
        <v>224</v>
      </c>
      <c r="H121" s="170" t="s">
        <v>669</v>
      </c>
      <c r="I121" s="170" t="s">
        <v>674</v>
      </c>
      <c r="J121" s="170" t="s">
        <v>215</v>
      </c>
      <c r="K121" s="170">
        <v>4.283</v>
      </c>
      <c r="L121" s="170" t="s">
        <v>675</v>
      </c>
      <c r="M121" s="170" t="s">
        <v>676</v>
      </c>
      <c r="N121" s="170">
        <v>0</v>
      </c>
      <c r="O121" s="170">
        <v>558</v>
      </c>
      <c r="P121" s="170">
        <v>4</v>
      </c>
      <c r="Q121" s="170">
        <v>9</v>
      </c>
      <c r="R121" s="170">
        <v>545</v>
      </c>
      <c r="S121" s="170">
        <v>0</v>
      </c>
      <c r="T121" s="170">
        <v>0</v>
      </c>
      <c r="U121" s="170">
        <v>0</v>
      </c>
      <c r="V121" s="170">
        <v>558</v>
      </c>
      <c r="W121" s="170">
        <v>0</v>
      </c>
      <c r="X121" s="170">
        <v>0</v>
      </c>
      <c r="Y121" s="170"/>
      <c r="Z121" s="170">
        <v>50</v>
      </c>
      <c r="AA121" s="170" t="s">
        <v>579</v>
      </c>
      <c r="AB121" s="170" t="s">
        <v>456</v>
      </c>
      <c r="AC121" s="170">
        <v>0</v>
      </c>
    </row>
    <row r="122" spans="2:29" ht="240">
      <c r="B122" s="132" t="s">
        <v>195</v>
      </c>
      <c r="C122" s="170">
        <v>113</v>
      </c>
      <c r="D122" s="170" t="s">
        <v>221</v>
      </c>
      <c r="E122" s="170" t="s">
        <v>222</v>
      </c>
      <c r="F122" s="170" t="s">
        <v>299</v>
      </c>
      <c r="G122" s="170" t="s">
        <v>224</v>
      </c>
      <c r="H122" s="170" t="s">
        <v>669</v>
      </c>
      <c r="I122" s="170" t="s">
        <v>677</v>
      </c>
      <c r="J122" s="170" t="s">
        <v>215</v>
      </c>
      <c r="K122" s="170">
        <v>1.933</v>
      </c>
      <c r="L122" s="170" t="s">
        <v>302</v>
      </c>
      <c r="M122" s="170" t="s">
        <v>303</v>
      </c>
      <c r="N122" s="170">
        <v>0</v>
      </c>
      <c r="O122" s="170">
        <v>412</v>
      </c>
      <c r="P122" s="170">
        <v>3</v>
      </c>
      <c r="Q122" s="170">
        <v>6</v>
      </c>
      <c r="R122" s="170">
        <v>403</v>
      </c>
      <c r="S122" s="170">
        <v>0</v>
      </c>
      <c r="T122" s="170">
        <v>0</v>
      </c>
      <c r="U122" s="170">
        <v>1</v>
      </c>
      <c r="V122" s="170">
        <v>411</v>
      </c>
      <c r="W122" s="170">
        <v>0</v>
      </c>
      <c r="X122" s="170">
        <v>0</v>
      </c>
      <c r="Y122" s="170"/>
      <c r="Z122" s="170">
        <v>50</v>
      </c>
      <c r="AA122" s="170" t="s">
        <v>579</v>
      </c>
      <c r="AB122" s="170" t="s">
        <v>456</v>
      </c>
      <c r="AC122" s="170">
        <v>0</v>
      </c>
    </row>
    <row r="123" spans="2:29" ht="240">
      <c r="B123" s="132" t="s">
        <v>195</v>
      </c>
      <c r="C123" s="170">
        <v>114</v>
      </c>
      <c r="D123" s="170" t="s">
        <v>221</v>
      </c>
      <c r="E123" s="170" t="s">
        <v>222</v>
      </c>
      <c r="F123" s="170" t="s">
        <v>678</v>
      </c>
      <c r="G123" s="170" t="s">
        <v>224</v>
      </c>
      <c r="H123" s="170" t="s">
        <v>679</v>
      </c>
      <c r="I123" s="170" t="s">
        <v>680</v>
      </c>
      <c r="J123" s="170" t="s">
        <v>215</v>
      </c>
      <c r="K123" s="170">
        <v>3.2</v>
      </c>
      <c r="L123" s="170" t="s">
        <v>675</v>
      </c>
      <c r="M123" s="170" t="s">
        <v>676</v>
      </c>
      <c r="N123" s="170">
        <v>0</v>
      </c>
      <c r="O123" s="170">
        <v>598</v>
      </c>
      <c r="P123" s="170">
        <v>4</v>
      </c>
      <c r="Q123" s="170">
        <v>9</v>
      </c>
      <c r="R123" s="170">
        <v>585</v>
      </c>
      <c r="S123" s="170">
        <v>0</v>
      </c>
      <c r="T123" s="170">
        <v>0</v>
      </c>
      <c r="U123" s="170">
        <v>0</v>
      </c>
      <c r="V123" s="170">
        <v>598</v>
      </c>
      <c r="W123" s="170">
        <v>0</v>
      </c>
      <c r="X123" s="170">
        <v>0</v>
      </c>
      <c r="Y123" s="170"/>
      <c r="Z123" s="170">
        <v>50</v>
      </c>
      <c r="AA123" s="170" t="s">
        <v>579</v>
      </c>
      <c r="AB123" s="170" t="s">
        <v>456</v>
      </c>
      <c r="AC123" s="170">
        <v>0</v>
      </c>
    </row>
    <row r="124" spans="2:29" ht="409.5">
      <c r="B124" s="132" t="s">
        <v>195</v>
      </c>
      <c r="C124" s="170">
        <v>115</v>
      </c>
      <c r="D124" s="170" t="s">
        <v>221</v>
      </c>
      <c r="E124" s="170" t="s">
        <v>222</v>
      </c>
      <c r="F124" s="170" t="s">
        <v>255</v>
      </c>
      <c r="G124" s="170" t="s">
        <v>224</v>
      </c>
      <c r="H124" s="170" t="s">
        <v>681</v>
      </c>
      <c r="I124" s="170" t="s">
        <v>682</v>
      </c>
      <c r="J124" s="170" t="s">
        <v>215</v>
      </c>
      <c r="K124" s="170">
        <v>13.017</v>
      </c>
      <c r="L124" s="170" t="s">
        <v>258</v>
      </c>
      <c r="M124" s="170">
        <v>0</v>
      </c>
      <c r="N124" s="170">
        <v>0</v>
      </c>
      <c r="O124" s="170">
        <v>17</v>
      </c>
      <c r="P124" s="170">
        <v>1</v>
      </c>
      <c r="Q124" s="170">
        <v>1</v>
      </c>
      <c r="R124" s="170">
        <v>15</v>
      </c>
      <c r="S124" s="170">
        <v>0</v>
      </c>
      <c r="T124" s="170">
        <v>0</v>
      </c>
      <c r="U124" s="170">
        <v>0</v>
      </c>
      <c r="V124" s="170">
        <v>17</v>
      </c>
      <c r="W124" s="170">
        <v>0</v>
      </c>
      <c r="X124" s="170">
        <v>0</v>
      </c>
      <c r="Y124" s="170"/>
      <c r="Z124" s="170">
        <v>50</v>
      </c>
      <c r="AA124" s="170" t="s">
        <v>579</v>
      </c>
      <c r="AB124" s="170" t="s">
        <v>456</v>
      </c>
      <c r="AC124" s="170">
        <v>0</v>
      </c>
    </row>
    <row r="125" spans="2:29" ht="300">
      <c r="B125" s="132" t="s">
        <v>195</v>
      </c>
      <c r="C125" s="170">
        <v>116</v>
      </c>
      <c r="D125" s="170" t="s">
        <v>221</v>
      </c>
      <c r="E125" s="170" t="s">
        <v>222</v>
      </c>
      <c r="F125" s="170" t="s">
        <v>683</v>
      </c>
      <c r="G125" s="170" t="s">
        <v>224</v>
      </c>
      <c r="H125" s="170" t="s">
        <v>684</v>
      </c>
      <c r="I125" s="170" t="s">
        <v>685</v>
      </c>
      <c r="J125" s="170" t="s">
        <v>215</v>
      </c>
      <c r="K125" s="170">
        <v>1.65</v>
      </c>
      <c r="L125" s="170" t="s">
        <v>315</v>
      </c>
      <c r="M125" s="170" t="s">
        <v>316</v>
      </c>
      <c r="N125" s="170">
        <v>0</v>
      </c>
      <c r="O125" s="170">
        <v>566</v>
      </c>
      <c r="P125" s="170">
        <v>1</v>
      </c>
      <c r="Q125" s="170">
        <v>4</v>
      </c>
      <c r="R125" s="170">
        <v>561</v>
      </c>
      <c r="S125" s="170">
        <v>0</v>
      </c>
      <c r="T125" s="170">
        <v>0</v>
      </c>
      <c r="U125" s="170">
        <v>2</v>
      </c>
      <c r="V125" s="170">
        <v>564</v>
      </c>
      <c r="W125" s="170">
        <v>0</v>
      </c>
      <c r="X125" s="170">
        <v>0</v>
      </c>
      <c r="Y125" s="170"/>
      <c r="Z125" s="170">
        <v>50</v>
      </c>
      <c r="AA125" s="170" t="s">
        <v>579</v>
      </c>
      <c r="AB125" s="170" t="s">
        <v>456</v>
      </c>
      <c r="AC125" s="170">
        <v>0</v>
      </c>
    </row>
    <row r="126" spans="2:29" ht="240">
      <c r="B126" s="132" t="s">
        <v>195</v>
      </c>
      <c r="C126" s="170">
        <v>117</v>
      </c>
      <c r="D126" s="170" t="s">
        <v>221</v>
      </c>
      <c r="E126" s="170" t="s">
        <v>222</v>
      </c>
      <c r="F126" s="170" t="s">
        <v>299</v>
      </c>
      <c r="G126" s="170" t="s">
        <v>224</v>
      </c>
      <c r="H126" s="170" t="s">
        <v>686</v>
      </c>
      <c r="I126" s="170" t="s">
        <v>687</v>
      </c>
      <c r="J126" s="170" t="s">
        <v>215</v>
      </c>
      <c r="K126" s="170">
        <v>2.25</v>
      </c>
      <c r="L126" s="170" t="s">
        <v>302</v>
      </c>
      <c r="M126" s="170" t="s">
        <v>303</v>
      </c>
      <c r="N126" s="170">
        <v>0</v>
      </c>
      <c r="O126" s="170">
        <v>412</v>
      </c>
      <c r="P126" s="170">
        <v>3</v>
      </c>
      <c r="Q126" s="170">
        <v>6</v>
      </c>
      <c r="R126" s="170">
        <v>403</v>
      </c>
      <c r="S126" s="170">
        <v>0</v>
      </c>
      <c r="T126" s="170">
        <v>0</v>
      </c>
      <c r="U126" s="170">
        <v>1</v>
      </c>
      <c r="V126" s="170">
        <v>411</v>
      </c>
      <c r="W126" s="170">
        <v>0</v>
      </c>
      <c r="X126" s="170">
        <v>0</v>
      </c>
      <c r="Y126" s="170"/>
      <c r="Z126" s="170">
        <v>50</v>
      </c>
      <c r="AA126" s="170" t="s">
        <v>579</v>
      </c>
      <c r="AB126" s="170" t="s">
        <v>456</v>
      </c>
      <c r="AC126" s="170">
        <v>0</v>
      </c>
    </row>
    <row r="127" spans="2:29" ht="409.5">
      <c r="B127" s="132" t="s">
        <v>195</v>
      </c>
      <c r="C127" s="170">
        <v>118</v>
      </c>
      <c r="D127" s="170" t="s">
        <v>221</v>
      </c>
      <c r="E127" s="170" t="s">
        <v>222</v>
      </c>
      <c r="F127" s="170" t="s">
        <v>551</v>
      </c>
      <c r="G127" s="170" t="s">
        <v>224</v>
      </c>
      <c r="H127" s="170" t="s">
        <v>688</v>
      </c>
      <c r="I127" s="170" t="s">
        <v>689</v>
      </c>
      <c r="J127" s="170" t="s">
        <v>215</v>
      </c>
      <c r="K127" s="170">
        <v>4.167</v>
      </c>
      <c r="L127" s="170" t="s">
        <v>547</v>
      </c>
      <c r="M127" s="170">
        <v>0</v>
      </c>
      <c r="N127" s="170" t="s">
        <v>548</v>
      </c>
      <c r="O127" s="170">
        <v>210</v>
      </c>
      <c r="P127" s="170">
        <v>0</v>
      </c>
      <c r="Q127" s="170">
        <v>1</v>
      </c>
      <c r="R127" s="170">
        <v>209</v>
      </c>
      <c r="S127" s="170">
        <v>0</v>
      </c>
      <c r="T127" s="170">
        <v>0</v>
      </c>
      <c r="U127" s="170">
        <v>18</v>
      </c>
      <c r="V127" s="170">
        <v>192</v>
      </c>
      <c r="W127" s="170">
        <v>0</v>
      </c>
      <c r="X127" s="170">
        <v>0</v>
      </c>
      <c r="Y127" s="170"/>
      <c r="Z127" s="170">
        <v>50</v>
      </c>
      <c r="AA127" s="170" t="s">
        <v>579</v>
      </c>
      <c r="AB127" s="170" t="s">
        <v>456</v>
      </c>
      <c r="AC127" s="170">
        <v>0</v>
      </c>
    </row>
    <row r="128" spans="2:29" ht="240">
      <c r="B128" s="132" t="s">
        <v>195</v>
      </c>
      <c r="C128" s="170">
        <v>119</v>
      </c>
      <c r="D128" s="170" t="s">
        <v>221</v>
      </c>
      <c r="E128" s="170" t="s">
        <v>222</v>
      </c>
      <c r="F128" s="170" t="s">
        <v>299</v>
      </c>
      <c r="G128" s="170" t="s">
        <v>224</v>
      </c>
      <c r="H128" s="170" t="s">
        <v>665</v>
      </c>
      <c r="I128" s="170" t="s">
        <v>690</v>
      </c>
      <c r="J128" s="170" t="s">
        <v>215</v>
      </c>
      <c r="K128" s="170">
        <v>4.45</v>
      </c>
      <c r="L128" s="170" t="s">
        <v>302</v>
      </c>
      <c r="M128" s="170" t="s">
        <v>303</v>
      </c>
      <c r="N128" s="170">
        <v>0</v>
      </c>
      <c r="O128" s="170">
        <v>412</v>
      </c>
      <c r="P128" s="170">
        <v>3</v>
      </c>
      <c r="Q128" s="170">
        <v>6</v>
      </c>
      <c r="R128" s="170">
        <v>403</v>
      </c>
      <c r="S128" s="170">
        <v>0</v>
      </c>
      <c r="T128" s="170">
        <v>0</v>
      </c>
      <c r="U128" s="170">
        <v>1</v>
      </c>
      <c r="V128" s="170">
        <v>411</v>
      </c>
      <c r="W128" s="170">
        <v>0</v>
      </c>
      <c r="X128" s="170">
        <v>0</v>
      </c>
      <c r="Y128" s="170"/>
      <c r="Z128" s="170">
        <v>50</v>
      </c>
      <c r="AA128" s="170" t="s">
        <v>579</v>
      </c>
      <c r="AB128" s="170" t="s">
        <v>456</v>
      </c>
      <c r="AC128" s="170">
        <v>0</v>
      </c>
    </row>
    <row r="129" spans="2:29" ht="75">
      <c r="B129" s="132" t="s">
        <v>195</v>
      </c>
      <c r="C129" s="170">
        <v>120</v>
      </c>
      <c r="D129" s="170" t="s">
        <v>237</v>
      </c>
      <c r="E129" s="170" t="s">
        <v>222</v>
      </c>
      <c r="F129" s="170" t="s">
        <v>691</v>
      </c>
      <c r="G129" s="170" t="s">
        <v>224</v>
      </c>
      <c r="H129" s="170" t="s">
        <v>692</v>
      </c>
      <c r="I129" s="170" t="s">
        <v>693</v>
      </c>
      <c r="J129" s="170" t="s">
        <v>227</v>
      </c>
      <c r="K129" s="170">
        <v>0.23</v>
      </c>
      <c r="L129" s="170" t="s">
        <v>235</v>
      </c>
      <c r="M129" s="170"/>
      <c r="N129" s="170"/>
      <c r="O129" s="170">
        <v>1</v>
      </c>
      <c r="P129" s="170">
        <v>0</v>
      </c>
      <c r="Q129" s="170">
        <v>0</v>
      </c>
      <c r="R129" s="170">
        <v>0</v>
      </c>
      <c r="S129" s="170">
        <v>0</v>
      </c>
      <c r="T129" s="170">
        <v>0</v>
      </c>
      <c r="U129" s="170">
        <v>0</v>
      </c>
      <c r="V129" s="170">
        <v>0</v>
      </c>
      <c r="W129" s="170">
        <v>1</v>
      </c>
      <c r="X129" s="170">
        <v>0</v>
      </c>
      <c r="Y129" s="170" t="s">
        <v>236</v>
      </c>
      <c r="Z129" s="170"/>
      <c r="AA129" s="170" t="s">
        <v>579</v>
      </c>
      <c r="AB129" s="170" t="s">
        <v>588</v>
      </c>
      <c r="AC129" s="170">
        <v>0</v>
      </c>
    </row>
    <row r="130" spans="2:29" ht="210">
      <c r="B130" s="132" t="s">
        <v>195</v>
      </c>
      <c r="C130" s="170">
        <v>121</v>
      </c>
      <c r="D130" s="170" t="s">
        <v>237</v>
      </c>
      <c r="E130" s="170" t="s">
        <v>222</v>
      </c>
      <c r="F130" s="170" t="s">
        <v>531</v>
      </c>
      <c r="G130" s="170" t="s">
        <v>212</v>
      </c>
      <c r="H130" s="170" t="s">
        <v>694</v>
      </c>
      <c r="I130" s="170" t="s">
        <v>695</v>
      </c>
      <c r="J130" s="170" t="s">
        <v>227</v>
      </c>
      <c r="K130" s="170">
        <v>0.15</v>
      </c>
      <c r="L130" s="170" t="s">
        <v>534</v>
      </c>
      <c r="M130" s="170">
        <v>0</v>
      </c>
      <c r="N130" s="170">
        <v>0</v>
      </c>
      <c r="O130" s="170">
        <v>9</v>
      </c>
      <c r="P130" s="170">
        <v>0</v>
      </c>
      <c r="Q130" s="170">
        <v>0</v>
      </c>
      <c r="R130" s="170">
        <v>9</v>
      </c>
      <c r="S130" s="170">
        <v>0</v>
      </c>
      <c r="T130" s="170">
        <v>0</v>
      </c>
      <c r="U130" s="170">
        <v>0</v>
      </c>
      <c r="V130" s="170">
        <v>9</v>
      </c>
      <c r="W130" s="170">
        <v>0</v>
      </c>
      <c r="X130" s="170">
        <v>0</v>
      </c>
      <c r="Y130" s="170"/>
      <c r="Z130" s="170" t="s">
        <v>696</v>
      </c>
      <c r="AA130" s="170" t="s">
        <v>579</v>
      </c>
      <c r="AB130" s="170" t="s">
        <v>588</v>
      </c>
      <c r="AC130" s="170">
        <v>0</v>
      </c>
    </row>
    <row r="131" spans="2:29" ht="120">
      <c r="B131" s="132" t="s">
        <v>195</v>
      </c>
      <c r="C131" s="170">
        <v>122</v>
      </c>
      <c r="D131" s="170" t="s">
        <v>221</v>
      </c>
      <c r="E131" s="170" t="s">
        <v>222</v>
      </c>
      <c r="F131" s="170" t="s">
        <v>697</v>
      </c>
      <c r="G131" s="170" t="s">
        <v>224</v>
      </c>
      <c r="H131" s="170" t="s">
        <v>698</v>
      </c>
      <c r="I131" s="170" t="s">
        <v>699</v>
      </c>
      <c r="J131" s="170" t="s">
        <v>215</v>
      </c>
      <c r="K131" s="170">
        <v>6.05</v>
      </c>
      <c r="L131" s="170" t="s">
        <v>700</v>
      </c>
      <c r="M131" s="170">
        <v>0</v>
      </c>
      <c r="N131" s="170">
        <v>0</v>
      </c>
      <c r="O131" s="170">
        <v>150</v>
      </c>
      <c r="P131" s="170">
        <v>0</v>
      </c>
      <c r="Q131" s="170">
        <v>0</v>
      </c>
      <c r="R131" s="170">
        <v>150</v>
      </c>
      <c r="S131" s="170">
        <v>0</v>
      </c>
      <c r="T131" s="170">
        <v>0</v>
      </c>
      <c r="U131" s="170">
        <v>18</v>
      </c>
      <c r="V131" s="170">
        <v>132</v>
      </c>
      <c r="W131" s="170">
        <v>0</v>
      </c>
      <c r="X131" s="170">
        <v>0</v>
      </c>
      <c r="Y131" s="170"/>
      <c r="Z131" s="170">
        <v>53</v>
      </c>
      <c r="AA131" s="170" t="s">
        <v>579</v>
      </c>
      <c r="AB131" s="170" t="s">
        <v>456</v>
      </c>
      <c r="AC131" s="170">
        <v>0</v>
      </c>
    </row>
    <row r="132" spans="2:29" ht="135">
      <c r="B132" s="132" t="s">
        <v>195</v>
      </c>
      <c r="C132" s="170">
        <v>123</v>
      </c>
      <c r="D132" s="170" t="s">
        <v>221</v>
      </c>
      <c r="E132" s="170" t="s">
        <v>222</v>
      </c>
      <c r="F132" s="170" t="s">
        <v>701</v>
      </c>
      <c r="G132" s="170" t="s">
        <v>224</v>
      </c>
      <c r="H132" s="170" t="s">
        <v>702</v>
      </c>
      <c r="I132" s="170" t="s">
        <v>702</v>
      </c>
      <c r="J132" s="170" t="s">
        <v>215</v>
      </c>
      <c r="K132" s="170">
        <v>0</v>
      </c>
      <c r="L132" s="170" t="s">
        <v>703</v>
      </c>
      <c r="M132" s="170" t="s">
        <v>704</v>
      </c>
      <c r="N132" s="170">
        <v>0</v>
      </c>
      <c r="O132" s="170">
        <v>378</v>
      </c>
      <c r="P132" s="170">
        <v>0</v>
      </c>
      <c r="Q132" s="170">
        <v>1</v>
      </c>
      <c r="R132" s="170">
        <v>377</v>
      </c>
      <c r="S132" s="170">
        <v>0</v>
      </c>
      <c r="T132" s="170">
        <v>0</v>
      </c>
      <c r="U132" s="170">
        <v>0</v>
      </c>
      <c r="V132" s="170">
        <v>378</v>
      </c>
      <c r="W132" s="170">
        <v>0</v>
      </c>
      <c r="X132" s="170">
        <v>0</v>
      </c>
      <c r="Y132" s="170"/>
      <c r="Z132" s="170">
        <v>53</v>
      </c>
      <c r="AA132" s="170" t="s">
        <v>579</v>
      </c>
      <c r="AB132" s="170" t="s">
        <v>456</v>
      </c>
      <c r="AC132" s="170">
        <v>1</v>
      </c>
    </row>
    <row r="133" spans="2:29" ht="90">
      <c r="B133" s="132" t="s">
        <v>195</v>
      </c>
      <c r="C133" s="170">
        <v>124</v>
      </c>
      <c r="D133" s="170" t="s">
        <v>221</v>
      </c>
      <c r="E133" s="170" t="s">
        <v>222</v>
      </c>
      <c r="F133" s="170" t="s">
        <v>705</v>
      </c>
      <c r="G133" s="170" t="s">
        <v>224</v>
      </c>
      <c r="H133" s="170" t="s">
        <v>702</v>
      </c>
      <c r="I133" s="170" t="s">
        <v>706</v>
      </c>
      <c r="J133" s="170" t="s">
        <v>215</v>
      </c>
      <c r="K133" s="170">
        <v>2.283</v>
      </c>
      <c r="L133" s="170" t="s">
        <v>707</v>
      </c>
      <c r="M133" s="170">
        <v>0</v>
      </c>
      <c r="N133" s="170">
        <v>0</v>
      </c>
      <c r="O133" s="170">
        <v>0</v>
      </c>
      <c r="P133" s="170">
        <v>0</v>
      </c>
      <c r="Q133" s="170">
        <v>0</v>
      </c>
      <c r="R133" s="170">
        <v>0</v>
      </c>
      <c r="S133" s="170">
        <v>0</v>
      </c>
      <c r="T133" s="170">
        <v>0</v>
      </c>
      <c r="U133" s="170">
        <v>0</v>
      </c>
      <c r="V133" s="170">
        <v>0</v>
      </c>
      <c r="W133" s="170">
        <v>0</v>
      </c>
      <c r="X133" s="170">
        <v>0</v>
      </c>
      <c r="Y133" s="170"/>
      <c r="Z133" s="170">
        <v>53</v>
      </c>
      <c r="AA133" s="170" t="s">
        <v>579</v>
      </c>
      <c r="AB133" s="170" t="s">
        <v>456</v>
      </c>
      <c r="AC133" s="170">
        <v>1</v>
      </c>
    </row>
    <row r="134" spans="2:29" ht="409.5">
      <c r="B134" s="132" t="s">
        <v>195</v>
      </c>
      <c r="C134" s="170">
        <v>125</v>
      </c>
      <c r="D134" s="170" t="s">
        <v>221</v>
      </c>
      <c r="E134" s="170" t="s">
        <v>222</v>
      </c>
      <c r="F134" s="170" t="s">
        <v>255</v>
      </c>
      <c r="G134" s="170" t="s">
        <v>224</v>
      </c>
      <c r="H134" s="170" t="s">
        <v>708</v>
      </c>
      <c r="I134" s="170" t="s">
        <v>709</v>
      </c>
      <c r="J134" s="170" t="s">
        <v>215</v>
      </c>
      <c r="K134" s="170">
        <v>15.283</v>
      </c>
      <c r="L134" s="170" t="s">
        <v>258</v>
      </c>
      <c r="M134" s="170">
        <v>0</v>
      </c>
      <c r="N134" s="170">
        <v>0</v>
      </c>
      <c r="O134" s="170">
        <v>17</v>
      </c>
      <c r="P134" s="170">
        <v>1</v>
      </c>
      <c r="Q134" s="170">
        <v>1</v>
      </c>
      <c r="R134" s="170">
        <v>15</v>
      </c>
      <c r="S134" s="170">
        <v>0</v>
      </c>
      <c r="T134" s="170">
        <v>0</v>
      </c>
      <c r="U134" s="170">
        <v>0</v>
      </c>
      <c r="V134" s="170">
        <v>17</v>
      </c>
      <c r="W134" s="170">
        <v>0</v>
      </c>
      <c r="X134" s="170">
        <v>0</v>
      </c>
      <c r="Y134" s="170"/>
      <c r="Z134" s="170">
        <v>53</v>
      </c>
      <c r="AA134" s="170" t="s">
        <v>579</v>
      </c>
      <c r="AB134" s="170" t="s">
        <v>456</v>
      </c>
      <c r="AC134" s="170">
        <v>0</v>
      </c>
    </row>
    <row r="135" spans="2:29" ht="165">
      <c r="B135" s="132" t="s">
        <v>195</v>
      </c>
      <c r="C135" s="170">
        <v>126</v>
      </c>
      <c r="D135" s="170" t="s">
        <v>273</v>
      </c>
      <c r="E135" s="170" t="s">
        <v>222</v>
      </c>
      <c r="F135" s="170" t="s">
        <v>710</v>
      </c>
      <c r="G135" s="170" t="s">
        <v>224</v>
      </c>
      <c r="H135" s="170" t="s">
        <v>711</v>
      </c>
      <c r="I135" s="170" t="s">
        <v>712</v>
      </c>
      <c r="J135" s="170" t="s">
        <v>215</v>
      </c>
      <c r="K135" s="170">
        <v>9.283</v>
      </c>
      <c r="L135" s="170" t="s">
        <v>713</v>
      </c>
      <c r="M135" s="170">
        <v>0</v>
      </c>
      <c r="N135" s="170">
        <v>6</v>
      </c>
      <c r="O135" s="170">
        <v>7</v>
      </c>
      <c r="P135" s="170">
        <v>0</v>
      </c>
      <c r="Q135" s="170">
        <v>6</v>
      </c>
      <c r="R135" s="170">
        <v>1</v>
      </c>
      <c r="S135" s="170">
        <v>0</v>
      </c>
      <c r="T135" s="170">
        <v>0</v>
      </c>
      <c r="U135" s="170">
        <v>7</v>
      </c>
      <c r="V135" s="170">
        <v>0</v>
      </c>
      <c r="W135" s="170">
        <v>0</v>
      </c>
      <c r="X135" s="170">
        <v>0</v>
      </c>
      <c r="Y135" s="170"/>
      <c r="Z135" s="170" t="s">
        <v>714</v>
      </c>
      <c r="AA135" s="170" t="s">
        <v>579</v>
      </c>
      <c r="AB135" s="170" t="s">
        <v>230</v>
      </c>
      <c r="AC135" s="170">
        <v>0</v>
      </c>
    </row>
    <row r="136" spans="2:29" ht="105">
      <c r="B136" s="132" t="s">
        <v>195</v>
      </c>
      <c r="C136" s="170">
        <v>127</v>
      </c>
      <c r="D136" s="170" t="s">
        <v>267</v>
      </c>
      <c r="E136" s="170" t="s">
        <v>222</v>
      </c>
      <c r="F136" s="170" t="s">
        <v>600</v>
      </c>
      <c r="G136" s="170" t="s">
        <v>432</v>
      </c>
      <c r="H136" s="170" t="s">
        <v>706</v>
      </c>
      <c r="I136" s="170" t="s">
        <v>715</v>
      </c>
      <c r="J136" s="170" t="s">
        <v>227</v>
      </c>
      <c r="K136" s="170">
        <v>0.03</v>
      </c>
      <c r="L136" s="170" t="s">
        <v>603</v>
      </c>
      <c r="M136" s="170">
        <v>0</v>
      </c>
      <c r="N136" s="170">
        <v>0</v>
      </c>
      <c r="O136" s="170">
        <v>21</v>
      </c>
      <c r="P136" s="170">
        <v>0</v>
      </c>
      <c r="Q136" s="170">
        <v>0</v>
      </c>
      <c r="R136" s="170">
        <v>21</v>
      </c>
      <c r="S136" s="170">
        <v>0</v>
      </c>
      <c r="T136" s="170">
        <v>0</v>
      </c>
      <c r="U136" s="170">
        <v>2</v>
      </c>
      <c r="V136" s="170">
        <v>19</v>
      </c>
      <c r="W136" s="170">
        <v>0</v>
      </c>
      <c r="X136" s="170">
        <v>0</v>
      </c>
      <c r="Y136" s="170"/>
      <c r="Z136" s="170" t="s">
        <v>599</v>
      </c>
      <c r="AA136" s="170" t="s">
        <v>579</v>
      </c>
      <c r="AB136" s="170" t="s">
        <v>588</v>
      </c>
      <c r="AC136" s="170">
        <v>0</v>
      </c>
    </row>
    <row r="137" spans="2:29" ht="210">
      <c r="B137" s="132" t="s">
        <v>195</v>
      </c>
      <c r="C137" s="170">
        <v>128</v>
      </c>
      <c r="D137" s="170" t="s">
        <v>221</v>
      </c>
      <c r="E137" s="170" t="s">
        <v>222</v>
      </c>
      <c r="F137" s="170" t="s">
        <v>716</v>
      </c>
      <c r="G137" s="170" t="s">
        <v>224</v>
      </c>
      <c r="H137" s="170" t="s">
        <v>717</v>
      </c>
      <c r="I137" s="170" t="s">
        <v>718</v>
      </c>
      <c r="J137" s="170" t="s">
        <v>215</v>
      </c>
      <c r="K137" s="170">
        <v>9.117</v>
      </c>
      <c r="L137" s="170" t="s">
        <v>719</v>
      </c>
      <c r="M137" s="170">
        <v>0</v>
      </c>
      <c r="N137" s="170">
        <v>0</v>
      </c>
      <c r="O137" s="170">
        <v>140</v>
      </c>
      <c r="P137" s="170">
        <v>0</v>
      </c>
      <c r="Q137" s="170">
        <v>6</v>
      </c>
      <c r="R137" s="170">
        <v>134</v>
      </c>
      <c r="S137" s="170">
        <v>0</v>
      </c>
      <c r="T137" s="170">
        <v>0</v>
      </c>
      <c r="U137" s="170">
        <v>0</v>
      </c>
      <c r="V137" s="170">
        <v>140</v>
      </c>
      <c r="W137" s="170">
        <v>0</v>
      </c>
      <c r="X137" s="170">
        <v>0</v>
      </c>
      <c r="Y137" s="170"/>
      <c r="Z137" s="170">
        <v>53</v>
      </c>
      <c r="AA137" s="170" t="s">
        <v>579</v>
      </c>
      <c r="AB137" s="170" t="s">
        <v>456</v>
      </c>
      <c r="AC137" s="170">
        <v>0</v>
      </c>
    </row>
    <row r="138" spans="2:29" ht="210">
      <c r="B138" s="132" t="s">
        <v>195</v>
      </c>
      <c r="C138" s="170">
        <v>129</v>
      </c>
      <c r="D138" s="170" t="s">
        <v>221</v>
      </c>
      <c r="E138" s="170" t="s">
        <v>222</v>
      </c>
      <c r="F138" s="170" t="s">
        <v>720</v>
      </c>
      <c r="G138" s="170" t="s">
        <v>224</v>
      </c>
      <c r="H138" s="170" t="s">
        <v>717</v>
      </c>
      <c r="I138" s="170" t="s">
        <v>721</v>
      </c>
      <c r="J138" s="170" t="s">
        <v>215</v>
      </c>
      <c r="K138" s="170">
        <v>12.567</v>
      </c>
      <c r="L138" s="170" t="s">
        <v>719</v>
      </c>
      <c r="M138" s="170">
        <v>0</v>
      </c>
      <c r="N138" s="170">
        <v>0</v>
      </c>
      <c r="O138" s="170">
        <v>140</v>
      </c>
      <c r="P138" s="170">
        <v>0</v>
      </c>
      <c r="Q138" s="170">
        <v>6</v>
      </c>
      <c r="R138" s="170">
        <v>134</v>
      </c>
      <c r="S138" s="170">
        <v>0</v>
      </c>
      <c r="T138" s="170">
        <v>0</v>
      </c>
      <c r="U138" s="170">
        <v>0</v>
      </c>
      <c r="V138" s="170">
        <v>140</v>
      </c>
      <c r="W138" s="170">
        <v>0</v>
      </c>
      <c r="X138" s="170">
        <v>0</v>
      </c>
      <c r="Y138" s="170"/>
      <c r="Z138" s="170">
        <v>53</v>
      </c>
      <c r="AA138" s="170" t="s">
        <v>579</v>
      </c>
      <c r="AB138" s="170" t="s">
        <v>456</v>
      </c>
      <c r="AC138" s="170">
        <v>0</v>
      </c>
    </row>
    <row r="139" spans="2:29" ht="300">
      <c r="B139" s="132" t="s">
        <v>195</v>
      </c>
      <c r="C139" s="170">
        <v>130</v>
      </c>
      <c r="D139" s="170" t="s">
        <v>221</v>
      </c>
      <c r="E139" s="170" t="s">
        <v>222</v>
      </c>
      <c r="F139" s="170" t="s">
        <v>722</v>
      </c>
      <c r="G139" s="170" t="s">
        <v>224</v>
      </c>
      <c r="H139" s="170" t="s">
        <v>723</v>
      </c>
      <c r="I139" s="170" t="s">
        <v>723</v>
      </c>
      <c r="J139" s="170" t="s">
        <v>215</v>
      </c>
      <c r="K139" s="170">
        <v>0</v>
      </c>
      <c r="L139" s="170" t="s">
        <v>315</v>
      </c>
      <c r="M139" s="170" t="s">
        <v>316</v>
      </c>
      <c r="N139" s="170">
        <v>0</v>
      </c>
      <c r="O139" s="170">
        <v>566</v>
      </c>
      <c r="P139" s="170">
        <v>1</v>
      </c>
      <c r="Q139" s="170">
        <v>4</v>
      </c>
      <c r="R139" s="170">
        <v>561</v>
      </c>
      <c r="S139" s="170">
        <v>0</v>
      </c>
      <c r="T139" s="170">
        <v>0</v>
      </c>
      <c r="U139" s="170">
        <v>2</v>
      </c>
      <c r="V139" s="170">
        <v>564</v>
      </c>
      <c r="W139" s="170">
        <v>0</v>
      </c>
      <c r="X139" s="170">
        <v>0</v>
      </c>
      <c r="Y139" s="170"/>
      <c r="Z139" s="170">
        <v>53</v>
      </c>
      <c r="AA139" s="170" t="s">
        <v>579</v>
      </c>
      <c r="AB139" s="170" t="s">
        <v>456</v>
      </c>
      <c r="AC139" s="170">
        <v>0</v>
      </c>
    </row>
    <row r="140" spans="2:29" ht="105">
      <c r="B140" s="132" t="s">
        <v>195</v>
      </c>
      <c r="C140" s="170">
        <v>131</v>
      </c>
      <c r="D140" s="170" t="s">
        <v>267</v>
      </c>
      <c r="E140" s="170" t="s">
        <v>222</v>
      </c>
      <c r="F140" s="170" t="s">
        <v>600</v>
      </c>
      <c r="G140" s="170" t="s">
        <v>432</v>
      </c>
      <c r="H140" s="170" t="s">
        <v>724</v>
      </c>
      <c r="I140" s="170" t="s">
        <v>725</v>
      </c>
      <c r="J140" s="170" t="s">
        <v>227</v>
      </c>
      <c r="K140" s="170">
        <v>0.02</v>
      </c>
      <c r="L140" s="170" t="s">
        <v>603</v>
      </c>
      <c r="M140" s="170">
        <v>0</v>
      </c>
      <c r="N140" s="170">
        <v>0</v>
      </c>
      <c r="O140" s="170">
        <v>21</v>
      </c>
      <c r="P140" s="170">
        <v>0</v>
      </c>
      <c r="Q140" s="170">
        <v>0</v>
      </c>
      <c r="R140" s="170">
        <v>21</v>
      </c>
      <c r="S140" s="170">
        <v>0</v>
      </c>
      <c r="T140" s="170">
        <v>0</v>
      </c>
      <c r="U140" s="170">
        <v>2</v>
      </c>
      <c r="V140" s="170">
        <v>19</v>
      </c>
      <c r="W140" s="170">
        <v>0</v>
      </c>
      <c r="X140" s="170">
        <v>0</v>
      </c>
      <c r="Y140" s="170"/>
      <c r="Z140" s="170" t="s">
        <v>599</v>
      </c>
      <c r="AA140" s="170" t="s">
        <v>579</v>
      </c>
      <c r="AB140" s="170" t="s">
        <v>588</v>
      </c>
      <c r="AC140" s="170">
        <v>0</v>
      </c>
    </row>
    <row r="141" spans="2:29" ht="120">
      <c r="B141" s="132" t="s">
        <v>195</v>
      </c>
      <c r="C141" s="170">
        <v>132</v>
      </c>
      <c r="D141" s="170" t="s">
        <v>237</v>
      </c>
      <c r="E141" s="170" t="s">
        <v>222</v>
      </c>
      <c r="F141" s="170" t="s">
        <v>660</v>
      </c>
      <c r="G141" s="170" t="s">
        <v>224</v>
      </c>
      <c r="H141" s="170" t="s">
        <v>726</v>
      </c>
      <c r="I141" s="170" t="s">
        <v>727</v>
      </c>
      <c r="J141" s="170" t="s">
        <v>227</v>
      </c>
      <c r="K141" s="170">
        <v>1</v>
      </c>
      <c r="L141" s="170" t="s">
        <v>235</v>
      </c>
      <c r="M141" s="170">
        <v>0</v>
      </c>
      <c r="N141" s="170">
        <v>0</v>
      </c>
      <c r="O141" s="170">
        <v>1</v>
      </c>
      <c r="P141" s="170">
        <v>0</v>
      </c>
      <c r="Q141" s="170">
        <v>0</v>
      </c>
      <c r="R141" s="170">
        <v>0</v>
      </c>
      <c r="S141" s="170">
        <v>0</v>
      </c>
      <c r="T141" s="170">
        <v>0</v>
      </c>
      <c r="U141" s="170">
        <v>0</v>
      </c>
      <c r="V141" s="170">
        <v>0</v>
      </c>
      <c r="W141" s="170">
        <v>1</v>
      </c>
      <c r="X141" s="170">
        <v>0</v>
      </c>
      <c r="Y141" s="170" t="s">
        <v>659</v>
      </c>
      <c r="Z141" s="170" t="s">
        <v>728</v>
      </c>
      <c r="AA141" s="170" t="s">
        <v>579</v>
      </c>
      <c r="AB141" s="170" t="s">
        <v>588</v>
      </c>
      <c r="AC141" s="170">
        <v>0</v>
      </c>
    </row>
    <row r="142" spans="2:29" ht="300">
      <c r="B142" s="132" t="s">
        <v>195</v>
      </c>
      <c r="C142" s="170">
        <v>133</v>
      </c>
      <c r="D142" s="170" t="s">
        <v>237</v>
      </c>
      <c r="E142" s="170" t="s">
        <v>222</v>
      </c>
      <c r="F142" s="170" t="s">
        <v>729</v>
      </c>
      <c r="G142" s="170" t="s">
        <v>224</v>
      </c>
      <c r="H142" s="170" t="s">
        <v>730</v>
      </c>
      <c r="I142" s="170" t="s">
        <v>731</v>
      </c>
      <c r="J142" s="170" t="s">
        <v>215</v>
      </c>
      <c r="K142" s="170">
        <v>2.617</v>
      </c>
      <c r="L142" s="170" t="s">
        <v>315</v>
      </c>
      <c r="M142" s="170" t="s">
        <v>316</v>
      </c>
      <c r="N142" s="170">
        <v>0</v>
      </c>
      <c r="O142" s="170">
        <v>566</v>
      </c>
      <c r="P142" s="170">
        <v>1</v>
      </c>
      <c r="Q142" s="170">
        <v>4</v>
      </c>
      <c r="R142" s="170">
        <v>561</v>
      </c>
      <c r="S142" s="170">
        <v>0</v>
      </c>
      <c r="T142" s="170">
        <v>0</v>
      </c>
      <c r="U142" s="170">
        <v>2</v>
      </c>
      <c r="V142" s="170">
        <v>564</v>
      </c>
      <c r="W142" s="170">
        <v>0</v>
      </c>
      <c r="X142" s="170">
        <v>0</v>
      </c>
      <c r="Y142" s="170"/>
      <c r="Z142" s="170">
        <v>53</v>
      </c>
      <c r="AA142" s="170" t="s">
        <v>579</v>
      </c>
      <c r="AB142" s="170" t="s">
        <v>456</v>
      </c>
      <c r="AC142" s="170">
        <v>0</v>
      </c>
    </row>
    <row r="143" spans="2:29" ht="409.5">
      <c r="B143" s="132" t="s">
        <v>195</v>
      </c>
      <c r="C143" s="170">
        <v>134</v>
      </c>
      <c r="D143" s="170" t="s">
        <v>237</v>
      </c>
      <c r="E143" s="170" t="s">
        <v>222</v>
      </c>
      <c r="F143" s="170" t="s">
        <v>732</v>
      </c>
      <c r="G143" s="170" t="s">
        <v>224</v>
      </c>
      <c r="H143" s="170" t="s">
        <v>733</v>
      </c>
      <c r="I143" s="170" t="s">
        <v>734</v>
      </c>
      <c r="J143" s="170" t="s">
        <v>215</v>
      </c>
      <c r="K143" s="170">
        <v>2.817</v>
      </c>
      <c r="L143" s="170" t="s">
        <v>258</v>
      </c>
      <c r="M143" s="170">
        <v>0</v>
      </c>
      <c r="N143" s="170">
        <v>0</v>
      </c>
      <c r="O143" s="170">
        <v>17</v>
      </c>
      <c r="P143" s="170">
        <v>1</v>
      </c>
      <c r="Q143" s="170">
        <v>1</v>
      </c>
      <c r="R143" s="170">
        <v>15</v>
      </c>
      <c r="S143" s="170">
        <v>0</v>
      </c>
      <c r="T143" s="170">
        <v>0</v>
      </c>
      <c r="U143" s="170">
        <v>0</v>
      </c>
      <c r="V143" s="170">
        <v>17</v>
      </c>
      <c r="W143" s="170">
        <v>0</v>
      </c>
      <c r="X143" s="170">
        <v>0</v>
      </c>
      <c r="Y143" s="170"/>
      <c r="Z143" s="170">
        <v>53</v>
      </c>
      <c r="AA143" s="170" t="s">
        <v>579</v>
      </c>
      <c r="AB143" s="170" t="s">
        <v>456</v>
      </c>
      <c r="AC143" s="170">
        <v>0</v>
      </c>
    </row>
    <row r="144" spans="2:29" ht="75">
      <c r="B144" s="132" t="s">
        <v>195</v>
      </c>
      <c r="C144" s="170">
        <v>135</v>
      </c>
      <c r="D144" s="170" t="s">
        <v>237</v>
      </c>
      <c r="E144" s="170" t="s">
        <v>222</v>
      </c>
      <c r="F144" s="170" t="s">
        <v>735</v>
      </c>
      <c r="G144" s="170" t="s">
        <v>224</v>
      </c>
      <c r="H144" s="170" t="s">
        <v>736</v>
      </c>
      <c r="I144" s="170" t="s">
        <v>737</v>
      </c>
      <c r="J144" s="170" t="s">
        <v>227</v>
      </c>
      <c r="K144" s="170">
        <v>1.033</v>
      </c>
      <c r="L144" s="170" t="s">
        <v>235</v>
      </c>
      <c r="M144" s="170">
        <v>0</v>
      </c>
      <c r="N144" s="170"/>
      <c r="O144" s="170">
        <v>1</v>
      </c>
      <c r="P144" s="170">
        <v>0</v>
      </c>
      <c r="Q144" s="170">
        <v>0</v>
      </c>
      <c r="R144" s="170">
        <v>0</v>
      </c>
      <c r="S144" s="170">
        <v>0</v>
      </c>
      <c r="T144" s="170">
        <v>0</v>
      </c>
      <c r="U144" s="170">
        <v>0</v>
      </c>
      <c r="V144" s="170">
        <v>0</v>
      </c>
      <c r="W144" s="170">
        <v>1</v>
      </c>
      <c r="X144" s="170">
        <v>0</v>
      </c>
      <c r="Y144" s="170" t="s">
        <v>236</v>
      </c>
      <c r="Z144" s="170"/>
      <c r="AA144" s="170" t="s">
        <v>339</v>
      </c>
      <c r="AB144" s="170" t="s">
        <v>220</v>
      </c>
      <c r="AC144" s="170">
        <v>0</v>
      </c>
    </row>
    <row r="145" spans="2:29" ht="60">
      <c r="B145" s="132" t="s">
        <v>195</v>
      </c>
      <c r="C145" s="170">
        <v>136</v>
      </c>
      <c r="D145" s="170" t="s">
        <v>738</v>
      </c>
      <c r="E145" s="170" t="s">
        <v>222</v>
      </c>
      <c r="F145" s="170" t="s">
        <v>739</v>
      </c>
      <c r="G145" s="170" t="s">
        <v>224</v>
      </c>
      <c r="H145" s="170" t="s">
        <v>740</v>
      </c>
      <c r="I145" s="170" t="s">
        <v>741</v>
      </c>
      <c r="J145" s="170" t="s">
        <v>227</v>
      </c>
      <c r="K145" s="170">
        <v>9.75</v>
      </c>
      <c r="L145" s="170" t="s">
        <v>235</v>
      </c>
      <c r="M145" s="170"/>
      <c r="N145" s="170"/>
      <c r="O145" s="170">
        <v>1</v>
      </c>
      <c r="P145" s="170">
        <v>0</v>
      </c>
      <c r="Q145" s="170">
        <v>0</v>
      </c>
      <c r="R145" s="170">
        <v>0</v>
      </c>
      <c r="S145" s="170">
        <v>0</v>
      </c>
      <c r="T145" s="170">
        <v>0</v>
      </c>
      <c r="U145" s="170">
        <v>0</v>
      </c>
      <c r="V145" s="170">
        <v>0</v>
      </c>
      <c r="W145" s="170">
        <v>1</v>
      </c>
      <c r="X145" s="170">
        <v>0</v>
      </c>
      <c r="Y145" s="170" t="s">
        <v>236</v>
      </c>
      <c r="Z145" s="170"/>
      <c r="AA145" s="170" t="s">
        <v>229</v>
      </c>
      <c r="AB145" s="170" t="s">
        <v>412</v>
      </c>
      <c r="AC145" s="170">
        <v>0</v>
      </c>
    </row>
    <row r="146" spans="2:29" ht="60">
      <c r="B146" s="132" t="s">
        <v>195</v>
      </c>
      <c r="C146" s="170">
        <v>137</v>
      </c>
      <c r="D146" s="170" t="s">
        <v>738</v>
      </c>
      <c r="E146" s="170" t="s">
        <v>222</v>
      </c>
      <c r="F146" s="170" t="s">
        <v>580</v>
      </c>
      <c r="G146" s="170" t="s">
        <v>224</v>
      </c>
      <c r="H146" s="170" t="s">
        <v>740</v>
      </c>
      <c r="I146" s="170" t="s">
        <v>742</v>
      </c>
      <c r="J146" s="170" t="s">
        <v>227</v>
      </c>
      <c r="K146" s="170">
        <v>9.8167</v>
      </c>
      <c r="L146" s="170" t="s">
        <v>235</v>
      </c>
      <c r="M146" s="170"/>
      <c r="N146" s="170"/>
      <c r="O146" s="170">
        <v>1</v>
      </c>
      <c r="P146" s="170">
        <v>0</v>
      </c>
      <c r="Q146" s="170">
        <v>0</v>
      </c>
      <c r="R146" s="170">
        <v>0</v>
      </c>
      <c r="S146" s="170">
        <v>0</v>
      </c>
      <c r="T146" s="170">
        <v>0</v>
      </c>
      <c r="U146" s="170">
        <v>0</v>
      </c>
      <c r="V146" s="170">
        <v>0</v>
      </c>
      <c r="W146" s="170">
        <v>1</v>
      </c>
      <c r="X146" s="170">
        <v>0</v>
      </c>
      <c r="Y146" s="170" t="s">
        <v>236</v>
      </c>
      <c r="Z146" s="170"/>
      <c r="AA146" s="170" t="s">
        <v>229</v>
      </c>
      <c r="AB146" s="170" t="s">
        <v>412</v>
      </c>
      <c r="AC146" s="170">
        <v>0</v>
      </c>
    </row>
    <row r="147" spans="2:29" ht="90">
      <c r="B147" s="132" t="s">
        <v>195</v>
      </c>
      <c r="C147" s="170">
        <v>138</v>
      </c>
      <c r="D147" s="170" t="s">
        <v>359</v>
      </c>
      <c r="E147" s="170" t="s">
        <v>333</v>
      </c>
      <c r="F147" s="170" t="s">
        <v>743</v>
      </c>
      <c r="G147" s="170" t="s">
        <v>224</v>
      </c>
      <c r="H147" s="170" t="s">
        <v>744</v>
      </c>
      <c r="I147" s="170" t="s">
        <v>745</v>
      </c>
      <c r="J147" s="170" t="s">
        <v>215</v>
      </c>
      <c r="K147" s="170">
        <v>0.833</v>
      </c>
      <c r="L147" s="170" t="s">
        <v>746</v>
      </c>
      <c r="M147" s="170">
        <v>1</v>
      </c>
      <c r="N147" s="170" t="s">
        <v>747</v>
      </c>
      <c r="O147" s="170">
        <v>5</v>
      </c>
      <c r="P147" s="170">
        <v>0</v>
      </c>
      <c r="Q147" s="170">
        <v>5</v>
      </c>
      <c r="R147" s="170">
        <v>0</v>
      </c>
      <c r="S147" s="170">
        <v>0</v>
      </c>
      <c r="T147" s="170">
        <v>0</v>
      </c>
      <c r="U147" s="170">
        <v>5</v>
      </c>
      <c r="V147" s="170">
        <v>0</v>
      </c>
      <c r="W147" s="170">
        <v>0</v>
      </c>
      <c r="X147" s="170">
        <v>0</v>
      </c>
      <c r="Y147" s="170"/>
      <c r="Z147" s="170" t="s">
        <v>748</v>
      </c>
      <c r="AA147" s="170" t="s">
        <v>425</v>
      </c>
      <c r="AB147" s="170" t="s">
        <v>230</v>
      </c>
      <c r="AC147" s="170">
        <v>0</v>
      </c>
    </row>
    <row r="148" spans="2:29" ht="90">
      <c r="B148" s="132" t="s">
        <v>195</v>
      </c>
      <c r="C148" s="170">
        <v>139</v>
      </c>
      <c r="D148" s="170" t="s">
        <v>359</v>
      </c>
      <c r="E148" s="170" t="s">
        <v>333</v>
      </c>
      <c r="F148" s="170" t="s">
        <v>749</v>
      </c>
      <c r="G148" s="170" t="s">
        <v>224</v>
      </c>
      <c r="H148" s="170" t="s">
        <v>744</v>
      </c>
      <c r="I148" s="170" t="s">
        <v>745</v>
      </c>
      <c r="J148" s="170" t="s">
        <v>215</v>
      </c>
      <c r="K148" s="170">
        <v>0.833</v>
      </c>
      <c r="L148" s="170" t="s">
        <v>746</v>
      </c>
      <c r="M148" s="170">
        <v>1</v>
      </c>
      <c r="N148" s="170" t="s">
        <v>747</v>
      </c>
      <c r="O148" s="170">
        <v>5</v>
      </c>
      <c r="P148" s="170">
        <v>0</v>
      </c>
      <c r="Q148" s="170">
        <v>5</v>
      </c>
      <c r="R148" s="170">
        <v>0</v>
      </c>
      <c r="S148" s="170">
        <v>0</v>
      </c>
      <c r="T148" s="170">
        <v>0</v>
      </c>
      <c r="U148" s="170">
        <v>5</v>
      </c>
      <c r="V148" s="170">
        <v>0</v>
      </c>
      <c r="W148" s="170">
        <v>0</v>
      </c>
      <c r="X148" s="170">
        <v>0</v>
      </c>
      <c r="Y148" s="170"/>
      <c r="Z148" s="170" t="s">
        <v>748</v>
      </c>
      <c r="AA148" s="170" t="s">
        <v>425</v>
      </c>
      <c r="AB148" s="170" t="s">
        <v>230</v>
      </c>
      <c r="AC148" s="170">
        <v>0</v>
      </c>
    </row>
    <row r="149" spans="2:29" ht="90">
      <c r="B149" s="132" t="s">
        <v>195</v>
      </c>
      <c r="C149" s="170">
        <v>140</v>
      </c>
      <c r="D149" s="170" t="s">
        <v>422</v>
      </c>
      <c r="E149" s="170" t="s">
        <v>222</v>
      </c>
      <c r="F149" s="170" t="s">
        <v>750</v>
      </c>
      <c r="G149" s="170" t="s">
        <v>432</v>
      </c>
      <c r="H149" s="170" t="s">
        <v>751</v>
      </c>
      <c r="I149" s="170" t="s">
        <v>752</v>
      </c>
      <c r="J149" s="170" t="s">
        <v>215</v>
      </c>
      <c r="K149" s="170">
        <v>0.183</v>
      </c>
      <c r="L149" s="170" t="s">
        <v>222</v>
      </c>
      <c r="M149" s="170">
        <v>0</v>
      </c>
      <c r="N149" s="170">
        <v>0</v>
      </c>
      <c r="O149" s="170">
        <v>303</v>
      </c>
      <c r="P149" s="170">
        <v>0</v>
      </c>
      <c r="Q149" s="170">
        <v>0</v>
      </c>
      <c r="R149" s="170">
        <v>303</v>
      </c>
      <c r="S149" s="170">
        <v>0</v>
      </c>
      <c r="T149" s="170">
        <v>0</v>
      </c>
      <c r="U149" s="170">
        <v>0</v>
      </c>
      <c r="V149" s="170">
        <v>303</v>
      </c>
      <c r="W149" s="170">
        <v>0</v>
      </c>
      <c r="X149" s="170">
        <v>10</v>
      </c>
      <c r="Y149" s="170"/>
      <c r="Z149" s="170" t="s">
        <v>753</v>
      </c>
      <c r="AA149" s="170" t="s">
        <v>384</v>
      </c>
      <c r="AB149" s="170" t="s">
        <v>754</v>
      </c>
      <c r="AC149" s="170">
        <v>0</v>
      </c>
    </row>
    <row r="150" spans="2:29" ht="105">
      <c r="B150" s="132" t="s">
        <v>195</v>
      </c>
      <c r="C150" s="170">
        <v>141</v>
      </c>
      <c r="D150" s="170" t="s">
        <v>237</v>
      </c>
      <c r="E150" s="170" t="s">
        <v>222</v>
      </c>
      <c r="F150" s="170" t="s">
        <v>755</v>
      </c>
      <c r="G150" s="170" t="s">
        <v>432</v>
      </c>
      <c r="H150" s="170" t="s">
        <v>756</v>
      </c>
      <c r="I150" s="170" t="s">
        <v>757</v>
      </c>
      <c r="J150" s="170" t="s">
        <v>215</v>
      </c>
      <c r="K150" s="170">
        <v>0.17</v>
      </c>
      <c r="L150" s="170" t="s">
        <v>235</v>
      </c>
      <c r="M150" s="170"/>
      <c r="N150" s="170"/>
      <c r="O150" s="170">
        <v>78</v>
      </c>
      <c r="P150" s="170">
        <v>0</v>
      </c>
      <c r="Q150" s="170">
        <v>0</v>
      </c>
      <c r="R150" s="170">
        <v>78</v>
      </c>
      <c r="S150" s="170">
        <v>0</v>
      </c>
      <c r="T150" s="170">
        <v>0</v>
      </c>
      <c r="U150" s="170">
        <v>0</v>
      </c>
      <c r="V150" s="170">
        <v>78</v>
      </c>
      <c r="W150" s="170">
        <v>0</v>
      </c>
      <c r="X150" s="170">
        <v>14</v>
      </c>
      <c r="Y150" s="170"/>
      <c r="Z150" s="170" t="s">
        <v>758</v>
      </c>
      <c r="AA150" s="170" t="s">
        <v>339</v>
      </c>
      <c r="AB150" s="170" t="s">
        <v>220</v>
      </c>
      <c r="AC150" s="170">
        <v>0</v>
      </c>
    </row>
    <row r="151" spans="2:29" ht="105">
      <c r="B151" s="132" t="s">
        <v>195</v>
      </c>
      <c r="C151" s="170">
        <v>142</v>
      </c>
      <c r="D151" s="170" t="s">
        <v>221</v>
      </c>
      <c r="E151" s="170" t="s">
        <v>222</v>
      </c>
      <c r="F151" s="170" t="s">
        <v>759</v>
      </c>
      <c r="G151" s="170" t="s">
        <v>224</v>
      </c>
      <c r="H151" s="170" t="s">
        <v>760</v>
      </c>
      <c r="I151" s="170" t="s">
        <v>761</v>
      </c>
      <c r="J151" s="170" t="s">
        <v>215</v>
      </c>
      <c r="K151" s="170">
        <v>1.367</v>
      </c>
      <c r="L151" s="170" t="s">
        <v>666</v>
      </c>
      <c r="M151" s="170" t="s">
        <v>667</v>
      </c>
      <c r="N151" s="170">
        <v>0</v>
      </c>
      <c r="O151" s="170">
        <v>1</v>
      </c>
      <c r="P151" s="170">
        <v>1</v>
      </c>
      <c r="Q151" s="170">
        <v>0</v>
      </c>
      <c r="R151" s="170">
        <v>0</v>
      </c>
      <c r="S151" s="170">
        <v>0</v>
      </c>
      <c r="T151" s="170">
        <v>0</v>
      </c>
      <c r="U151" s="170">
        <v>0</v>
      </c>
      <c r="V151" s="170">
        <v>1</v>
      </c>
      <c r="W151" s="170">
        <v>0</v>
      </c>
      <c r="X151" s="170">
        <v>0</v>
      </c>
      <c r="Y151" s="170"/>
      <c r="Z151" s="170">
        <v>57</v>
      </c>
      <c r="AA151" s="170" t="s">
        <v>219</v>
      </c>
      <c r="AB151" s="170" t="s">
        <v>220</v>
      </c>
      <c r="AC151" s="170">
        <v>0</v>
      </c>
    </row>
    <row r="152" spans="2:29" ht="240">
      <c r="B152" s="132" t="s">
        <v>195</v>
      </c>
      <c r="C152" s="170">
        <v>143</v>
      </c>
      <c r="D152" s="170" t="s">
        <v>221</v>
      </c>
      <c r="E152" s="170" t="s">
        <v>222</v>
      </c>
      <c r="F152" s="170" t="s">
        <v>762</v>
      </c>
      <c r="G152" s="170" t="s">
        <v>224</v>
      </c>
      <c r="H152" s="170" t="s">
        <v>763</v>
      </c>
      <c r="I152" s="170" t="s">
        <v>764</v>
      </c>
      <c r="J152" s="170" t="s">
        <v>215</v>
      </c>
      <c r="K152" s="170">
        <v>2.1667</v>
      </c>
      <c r="L152" s="170" t="s">
        <v>765</v>
      </c>
      <c r="M152" s="170">
        <v>0</v>
      </c>
      <c r="N152" s="170" t="s">
        <v>766</v>
      </c>
      <c r="O152" s="170">
        <v>103</v>
      </c>
      <c r="P152" s="170">
        <v>2</v>
      </c>
      <c r="Q152" s="170">
        <v>0</v>
      </c>
      <c r="R152" s="170">
        <v>101</v>
      </c>
      <c r="S152" s="170">
        <v>0</v>
      </c>
      <c r="T152" s="170">
        <v>0</v>
      </c>
      <c r="U152" s="170">
        <v>0</v>
      </c>
      <c r="V152" s="170">
        <v>103</v>
      </c>
      <c r="W152" s="170">
        <v>0</v>
      </c>
      <c r="X152" s="170">
        <v>0</v>
      </c>
      <c r="Y152" s="170"/>
      <c r="Z152" s="170">
        <v>58</v>
      </c>
      <c r="AA152" s="170" t="s">
        <v>229</v>
      </c>
      <c r="AB152" s="170" t="s">
        <v>220</v>
      </c>
      <c r="AC152" s="170">
        <v>0</v>
      </c>
    </row>
    <row r="153" spans="2:29" ht="75">
      <c r="B153" s="132" t="s">
        <v>195</v>
      </c>
      <c r="C153" s="170">
        <v>144</v>
      </c>
      <c r="D153" s="170" t="s">
        <v>273</v>
      </c>
      <c r="E153" s="170" t="s">
        <v>333</v>
      </c>
      <c r="F153" s="170" t="s">
        <v>767</v>
      </c>
      <c r="G153" s="170" t="s">
        <v>224</v>
      </c>
      <c r="H153" s="170" t="s">
        <v>768</v>
      </c>
      <c r="I153" s="170" t="s">
        <v>769</v>
      </c>
      <c r="J153" s="170" t="s">
        <v>215</v>
      </c>
      <c r="K153" s="170">
        <v>3.783</v>
      </c>
      <c r="L153" s="170" t="s">
        <v>770</v>
      </c>
      <c r="M153" s="170">
        <v>0</v>
      </c>
      <c r="N153" s="170">
        <v>0</v>
      </c>
      <c r="O153" s="170">
        <v>2</v>
      </c>
      <c r="P153" s="170">
        <v>0</v>
      </c>
      <c r="Q153" s="170">
        <v>0</v>
      </c>
      <c r="R153" s="170">
        <v>2</v>
      </c>
      <c r="S153" s="170">
        <v>0</v>
      </c>
      <c r="T153" s="170">
        <v>0</v>
      </c>
      <c r="U153" s="170">
        <v>2</v>
      </c>
      <c r="V153" s="170">
        <v>0</v>
      </c>
      <c r="W153" s="170">
        <v>0</v>
      </c>
      <c r="X153" s="170">
        <v>280</v>
      </c>
      <c r="Y153" s="170"/>
      <c r="Z153" s="170" t="s">
        <v>771</v>
      </c>
      <c r="AA153" s="170" t="s">
        <v>324</v>
      </c>
      <c r="AB153" s="170" t="s">
        <v>220</v>
      </c>
      <c r="AC153" s="170">
        <v>1</v>
      </c>
    </row>
    <row r="154" spans="2:29" ht="105">
      <c r="B154" s="132" t="s">
        <v>195</v>
      </c>
      <c r="C154" s="170">
        <v>145</v>
      </c>
      <c r="D154" s="170" t="s">
        <v>221</v>
      </c>
      <c r="E154" s="170" t="s">
        <v>222</v>
      </c>
      <c r="F154" s="170" t="s">
        <v>759</v>
      </c>
      <c r="G154" s="170" t="s">
        <v>224</v>
      </c>
      <c r="H154" s="170" t="s">
        <v>772</v>
      </c>
      <c r="I154" s="170" t="s">
        <v>773</v>
      </c>
      <c r="J154" s="170" t="s">
        <v>227</v>
      </c>
      <c r="K154" s="170">
        <v>0.467</v>
      </c>
      <c r="L154" s="170" t="s">
        <v>666</v>
      </c>
      <c r="M154" s="170" t="s">
        <v>667</v>
      </c>
      <c r="N154" s="170">
        <v>0</v>
      </c>
      <c r="O154" s="170">
        <v>1</v>
      </c>
      <c r="P154" s="170">
        <v>1</v>
      </c>
      <c r="Q154" s="170">
        <v>0</v>
      </c>
      <c r="R154" s="170">
        <v>0</v>
      </c>
      <c r="S154" s="170">
        <v>0</v>
      </c>
      <c r="T154" s="170">
        <v>0</v>
      </c>
      <c r="U154" s="170">
        <v>0</v>
      </c>
      <c r="V154" s="170">
        <v>1</v>
      </c>
      <c r="W154" s="170">
        <v>0</v>
      </c>
      <c r="X154" s="170">
        <v>0</v>
      </c>
      <c r="Y154" s="170"/>
      <c r="Z154" s="170">
        <v>59</v>
      </c>
      <c r="AA154" s="170" t="s">
        <v>244</v>
      </c>
      <c r="AB154" s="170" t="s">
        <v>230</v>
      </c>
      <c r="AC154" s="170">
        <v>0</v>
      </c>
    </row>
    <row r="155" spans="2:29" ht="105">
      <c r="B155" s="132" t="s">
        <v>195</v>
      </c>
      <c r="C155" s="170">
        <v>146</v>
      </c>
      <c r="D155" s="170" t="s">
        <v>221</v>
      </c>
      <c r="E155" s="170" t="s">
        <v>222</v>
      </c>
      <c r="F155" s="170" t="s">
        <v>759</v>
      </c>
      <c r="G155" s="170" t="s">
        <v>224</v>
      </c>
      <c r="H155" s="170" t="s">
        <v>774</v>
      </c>
      <c r="I155" s="170" t="s">
        <v>775</v>
      </c>
      <c r="J155" s="170" t="s">
        <v>227</v>
      </c>
      <c r="K155" s="170">
        <v>0.367</v>
      </c>
      <c r="L155" s="170" t="s">
        <v>666</v>
      </c>
      <c r="M155" s="170" t="s">
        <v>667</v>
      </c>
      <c r="N155" s="170">
        <v>0</v>
      </c>
      <c r="O155" s="170">
        <v>1</v>
      </c>
      <c r="P155" s="170">
        <v>1</v>
      </c>
      <c r="Q155" s="170">
        <v>0</v>
      </c>
      <c r="R155" s="170">
        <v>0</v>
      </c>
      <c r="S155" s="170">
        <v>0</v>
      </c>
      <c r="T155" s="170">
        <v>0</v>
      </c>
      <c r="U155" s="170">
        <v>0</v>
      </c>
      <c r="V155" s="170">
        <v>1</v>
      </c>
      <c r="W155" s="170">
        <v>0</v>
      </c>
      <c r="X155" s="170">
        <v>0</v>
      </c>
      <c r="Y155" s="170"/>
      <c r="Z155" s="170">
        <v>59</v>
      </c>
      <c r="AA155" s="170" t="s">
        <v>244</v>
      </c>
      <c r="AB155" s="170" t="s">
        <v>230</v>
      </c>
      <c r="AC155" s="170">
        <v>0</v>
      </c>
    </row>
    <row r="156" spans="2:29" ht="90">
      <c r="B156" s="132" t="s">
        <v>195</v>
      </c>
      <c r="C156" s="170">
        <v>147</v>
      </c>
      <c r="D156" s="170" t="s">
        <v>273</v>
      </c>
      <c r="E156" s="170" t="s">
        <v>222</v>
      </c>
      <c r="F156" s="170" t="s">
        <v>776</v>
      </c>
      <c r="G156" s="170" t="s">
        <v>224</v>
      </c>
      <c r="H156" s="170" t="s">
        <v>777</v>
      </c>
      <c r="I156" s="170" t="s">
        <v>778</v>
      </c>
      <c r="J156" s="170" t="s">
        <v>227</v>
      </c>
      <c r="K156" s="170">
        <v>2.08</v>
      </c>
      <c r="L156" s="170" t="s">
        <v>235</v>
      </c>
      <c r="M156" s="170"/>
      <c r="N156" s="170"/>
      <c r="O156" s="170">
        <v>1</v>
      </c>
      <c r="P156" s="170">
        <v>0</v>
      </c>
      <c r="Q156" s="170">
        <v>0</v>
      </c>
      <c r="R156" s="170">
        <v>0</v>
      </c>
      <c r="S156" s="170">
        <v>0</v>
      </c>
      <c r="T156" s="170">
        <v>0</v>
      </c>
      <c r="U156" s="170">
        <v>0</v>
      </c>
      <c r="V156" s="170">
        <v>0</v>
      </c>
      <c r="W156" s="170">
        <v>1</v>
      </c>
      <c r="X156" s="170">
        <v>0</v>
      </c>
      <c r="Y156" s="170" t="s">
        <v>236</v>
      </c>
      <c r="Z156" s="170"/>
      <c r="AA156" s="170" t="s">
        <v>244</v>
      </c>
      <c r="AB156" s="170" t="s">
        <v>259</v>
      </c>
      <c r="AC156" s="170">
        <v>0</v>
      </c>
    </row>
    <row r="157" spans="2:29" ht="75">
      <c r="B157" s="132" t="s">
        <v>195</v>
      </c>
      <c r="C157" s="170">
        <v>148</v>
      </c>
      <c r="D157" s="170" t="s">
        <v>273</v>
      </c>
      <c r="E157" s="170" t="s">
        <v>222</v>
      </c>
      <c r="F157" s="170" t="s">
        <v>779</v>
      </c>
      <c r="G157" s="170" t="s">
        <v>224</v>
      </c>
      <c r="H157" s="170" t="s">
        <v>780</v>
      </c>
      <c r="I157" s="170" t="s">
        <v>781</v>
      </c>
      <c r="J157" s="170" t="s">
        <v>215</v>
      </c>
      <c r="K157" s="170">
        <v>1.03</v>
      </c>
      <c r="L157" s="170" t="s">
        <v>782</v>
      </c>
      <c r="M157" s="170">
        <v>0</v>
      </c>
      <c r="N157" s="170">
        <v>0</v>
      </c>
      <c r="O157" s="170">
        <v>3</v>
      </c>
      <c r="P157" s="170">
        <v>0</v>
      </c>
      <c r="Q157" s="170">
        <v>0</v>
      </c>
      <c r="R157" s="170">
        <v>3</v>
      </c>
      <c r="S157" s="170">
        <v>0</v>
      </c>
      <c r="T157" s="170">
        <v>0</v>
      </c>
      <c r="U157" s="170">
        <v>3</v>
      </c>
      <c r="V157" s="170">
        <v>0</v>
      </c>
      <c r="W157" s="170">
        <v>0</v>
      </c>
      <c r="X157" s="170">
        <v>56</v>
      </c>
      <c r="Y157" s="170"/>
      <c r="Z157" s="170" t="s">
        <v>783</v>
      </c>
      <c r="AA157" s="170" t="s">
        <v>244</v>
      </c>
      <c r="AB157" s="170" t="s">
        <v>259</v>
      </c>
      <c r="AC157" s="170">
        <v>1</v>
      </c>
    </row>
    <row r="158" spans="2:29" ht="90">
      <c r="B158" s="132" t="s">
        <v>195</v>
      </c>
      <c r="C158" s="170">
        <v>149</v>
      </c>
      <c r="D158" s="170" t="s">
        <v>273</v>
      </c>
      <c r="E158" s="170" t="s">
        <v>222</v>
      </c>
      <c r="F158" s="170" t="s">
        <v>784</v>
      </c>
      <c r="G158" s="170" t="s">
        <v>224</v>
      </c>
      <c r="H158" s="170" t="s">
        <v>785</v>
      </c>
      <c r="I158" s="170" t="s">
        <v>786</v>
      </c>
      <c r="J158" s="170" t="s">
        <v>227</v>
      </c>
      <c r="K158" s="170">
        <v>2.85</v>
      </c>
      <c r="L158" s="170" t="s">
        <v>235</v>
      </c>
      <c r="M158" s="170"/>
      <c r="N158" s="170"/>
      <c r="O158" s="170">
        <v>1</v>
      </c>
      <c r="P158" s="170">
        <v>0</v>
      </c>
      <c r="Q158" s="170">
        <v>0</v>
      </c>
      <c r="R158" s="170">
        <v>0</v>
      </c>
      <c r="S158" s="170">
        <v>0</v>
      </c>
      <c r="T158" s="170">
        <v>0</v>
      </c>
      <c r="U158" s="170">
        <v>0</v>
      </c>
      <c r="V158" s="170">
        <v>0</v>
      </c>
      <c r="W158" s="170">
        <v>1</v>
      </c>
      <c r="X158" s="170">
        <v>0</v>
      </c>
      <c r="Y158" s="170" t="s">
        <v>236</v>
      </c>
      <c r="Z158" s="170"/>
      <c r="AA158" s="170" t="s">
        <v>244</v>
      </c>
      <c r="AB158" s="170" t="s">
        <v>259</v>
      </c>
      <c r="AC158" s="170">
        <v>0</v>
      </c>
    </row>
    <row r="159" spans="2:29" ht="90">
      <c r="B159" s="132" t="s">
        <v>195</v>
      </c>
      <c r="C159" s="170">
        <v>150</v>
      </c>
      <c r="D159" s="170" t="s">
        <v>273</v>
      </c>
      <c r="E159" s="170" t="s">
        <v>222</v>
      </c>
      <c r="F159" s="170" t="s">
        <v>787</v>
      </c>
      <c r="G159" s="170" t="s">
        <v>224</v>
      </c>
      <c r="H159" s="170" t="s">
        <v>788</v>
      </c>
      <c r="I159" s="170" t="s">
        <v>788</v>
      </c>
      <c r="J159" s="170" t="s">
        <v>227</v>
      </c>
      <c r="K159" s="170">
        <v>0</v>
      </c>
      <c r="L159" s="170" t="s">
        <v>235</v>
      </c>
      <c r="M159" s="170"/>
      <c r="N159" s="170"/>
      <c r="O159" s="170">
        <v>1</v>
      </c>
      <c r="P159" s="170">
        <v>0</v>
      </c>
      <c r="Q159" s="170">
        <v>1</v>
      </c>
      <c r="R159" s="170">
        <v>0</v>
      </c>
      <c r="S159" s="170">
        <v>0</v>
      </c>
      <c r="T159" s="170">
        <v>0</v>
      </c>
      <c r="U159" s="170">
        <v>1</v>
      </c>
      <c r="V159" s="170">
        <v>0</v>
      </c>
      <c r="W159" s="170">
        <v>0</v>
      </c>
      <c r="X159" s="170">
        <v>0</v>
      </c>
      <c r="Y159" s="170"/>
      <c r="Z159" s="170" t="s">
        <v>789</v>
      </c>
      <c r="AA159" s="170" t="s">
        <v>425</v>
      </c>
      <c r="AB159" s="170" t="s">
        <v>259</v>
      </c>
      <c r="AC159" s="170">
        <v>0</v>
      </c>
    </row>
    <row r="160" spans="2:29" ht="90">
      <c r="B160" s="132" t="s">
        <v>195</v>
      </c>
      <c r="C160" s="170">
        <v>151</v>
      </c>
      <c r="D160" s="170" t="s">
        <v>325</v>
      </c>
      <c r="E160" s="170" t="s">
        <v>222</v>
      </c>
      <c r="F160" s="170" t="s">
        <v>790</v>
      </c>
      <c r="G160" s="170" t="s">
        <v>224</v>
      </c>
      <c r="H160" s="170" t="s">
        <v>791</v>
      </c>
      <c r="I160" s="170" t="s">
        <v>792</v>
      </c>
      <c r="J160" s="170" t="s">
        <v>227</v>
      </c>
      <c r="K160" s="170">
        <v>0.35</v>
      </c>
      <c r="L160" s="170" t="s">
        <v>235</v>
      </c>
      <c r="M160" s="170">
        <v>0</v>
      </c>
      <c r="N160" s="170">
        <v>0</v>
      </c>
      <c r="O160" s="170">
        <v>51</v>
      </c>
      <c r="P160" s="170">
        <v>0</v>
      </c>
      <c r="Q160" s="170">
        <v>0</v>
      </c>
      <c r="R160" s="170">
        <v>51</v>
      </c>
      <c r="S160" s="170">
        <v>0</v>
      </c>
      <c r="T160" s="170">
        <v>0</v>
      </c>
      <c r="U160" s="170">
        <v>18</v>
      </c>
      <c r="V160" s="170">
        <v>33</v>
      </c>
      <c r="W160" s="170">
        <v>0</v>
      </c>
      <c r="X160" s="170">
        <v>55</v>
      </c>
      <c r="Y160" s="170"/>
      <c r="Z160" s="170" t="s">
        <v>789</v>
      </c>
      <c r="AA160" s="170" t="s">
        <v>425</v>
      </c>
      <c r="AB160" s="170" t="s">
        <v>259</v>
      </c>
      <c r="AC160" s="170">
        <v>0</v>
      </c>
    </row>
    <row r="161" spans="2:29" ht="90">
      <c r="B161" s="132" t="s">
        <v>195</v>
      </c>
      <c r="C161" s="170">
        <v>152</v>
      </c>
      <c r="D161" s="170" t="s">
        <v>325</v>
      </c>
      <c r="E161" s="170" t="s">
        <v>222</v>
      </c>
      <c r="F161" s="170" t="s">
        <v>790</v>
      </c>
      <c r="G161" s="170" t="s">
        <v>224</v>
      </c>
      <c r="H161" s="170" t="s">
        <v>793</v>
      </c>
      <c r="I161" s="170" t="s">
        <v>794</v>
      </c>
      <c r="J161" s="170" t="s">
        <v>227</v>
      </c>
      <c r="K161" s="170">
        <v>0.12</v>
      </c>
      <c r="L161" s="170" t="s">
        <v>235</v>
      </c>
      <c r="M161" s="170">
        <v>0</v>
      </c>
      <c r="N161" s="170">
        <v>0</v>
      </c>
      <c r="O161" s="170">
        <v>51</v>
      </c>
      <c r="P161" s="170">
        <v>0</v>
      </c>
      <c r="Q161" s="170">
        <v>0</v>
      </c>
      <c r="R161" s="170">
        <v>51</v>
      </c>
      <c r="S161" s="170">
        <v>0</v>
      </c>
      <c r="T161" s="170">
        <v>0</v>
      </c>
      <c r="U161" s="170">
        <v>18</v>
      </c>
      <c r="V161" s="170">
        <v>33</v>
      </c>
      <c r="W161" s="170">
        <v>0</v>
      </c>
      <c r="X161" s="170">
        <v>55</v>
      </c>
      <c r="Y161" s="170"/>
      <c r="Z161" s="170" t="s">
        <v>789</v>
      </c>
      <c r="AA161" s="170" t="s">
        <v>425</v>
      </c>
      <c r="AB161" s="170" t="s">
        <v>259</v>
      </c>
      <c r="AC161" s="170">
        <v>0</v>
      </c>
    </row>
    <row r="162" spans="2:29" ht="75">
      <c r="B162" s="132" t="s">
        <v>195</v>
      </c>
      <c r="C162" s="170">
        <v>153</v>
      </c>
      <c r="D162" s="170" t="s">
        <v>332</v>
      </c>
      <c r="E162" s="170" t="s">
        <v>222</v>
      </c>
      <c r="F162" s="170" t="s">
        <v>795</v>
      </c>
      <c r="G162" s="170" t="s">
        <v>224</v>
      </c>
      <c r="H162" s="170" t="s">
        <v>796</v>
      </c>
      <c r="I162" s="170" t="s">
        <v>797</v>
      </c>
      <c r="J162" s="170" t="s">
        <v>227</v>
      </c>
      <c r="K162" s="170">
        <v>0.43</v>
      </c>
      <c r="L162" s="170" t="s">
        <v>798</v>
      </c>
      <c r="M162" s="170" t="s">
        <v>798</v>
      </c>
      <c r="N162" s="170"/>
      <c r="O162" s="170">
        <v>1</v>
      </c>
      <c r="P162" s="170">
        <v>0</v>
      </c>
      <c r="Q162" s="170">
        <v>0</v>
      </c>
      <c r="R162" s="170">
        <v>1</v>
      </c>
      <c r="S162" s="170">
        <v>0</v>
      </c>
      <c r="T162" s="170">
        <v>0</v>
      </c>
      <c r="U162" s="170">
        <v>0</v>
      </c>
      <c r="V162" s="170">
        <v>1</v>
      </c>
      <c r="W162" s="170">
        <v>0</v>
      </c>
      <c r="X162" s="170">
        <v>0</v>
      </c>
      <c r="Y162" s="170"/>
      <c r="Z162" s="170" t="s">
        <v>799</v>
      </c>
      <c r="AA162" s="170" t="s">
        <v>579</v>
      </c>
      <c r="AB162" s="170" t="s">
        <v>259</v>
      </c>
      <c r="AC162" s="170">
        <v>0</v>
      </c>
    </row>
    <row r="163" spans="2:29" ht="135">
      <c r="B163" s="132" t="s">
        <v>195</v>
      </c>
      <c r="C163" s="170">
        <v>154</v>
      </c>
      <c r="D163" s="170" t="s">
        <v>332</v>
      </c>
      <c r="E163" s="170" t="s">
        <v>222</v>
      </c>
      <c r="F163" s="170" t="s">
        <v>800</v>
      </c>
      <c r="G163" s="170" t="s">
        <v>224</v>
      </c>
      <c r="H163" s="170" t="s">
        <v>801</v>
      </c>
      <c r="I163" s="170" t="s">
        <v>802</v>
      </c>
      <c r="J163" s="170" t="s">
        <v>227</v>
      </c>
      <c r="K163" s="170">
        <v>4.33</v>
      </c>
      <c r="L163" s="170" t="s">
        <v>803</v>
      </c>
      <c r="M163" s="170" t="s">
        <v>804</v>
      </c>
      <c r="N163" s="170"/>
      <c r="O163" s="170">
        <v>6</v>
      </c>
      <c r="P163" s="170">
        <v>0</v>
      </c>
      <c r="Q163" s="170">
        <v>0</v>
      </c>
      <c r="R163" s="170">
        <v>6</v>
      </c>
      <c r="S163" s="170">
        <v>0</v>
      </c>
      <c r="T163" s="170">
        <v>0</v>
      </c>
      <c r="U163" s="170">
        <v>0</v>
      </c>
      <c r="V163" s="170">
        <v>6</v>
      </c>
      <c r="W163" s="170">
        <v>0</v>
      </c>
      <c r="X163" s="170">
        <v>0</v>
      </c>
      <c r="Y163" s="170"/>
      <c r="Z163" s="170" t="s">
        <v>805</v>
      </c>
      <c r="AA163" s="170" t="s">
        <v>579</v>
      </c>
      <c r="AB163" s="170" t="s">
        <v>259</v>
      </c>
      <c r="AC163" s="170">
        <v>0</v>
      </c>
    </row>
    <row r="164" spans="2:29" ht="409.5">
      <c r="B164" s="132" t="s">
        <v>195</v>
      </c>
      <c r="C164" s="170">
        <v>155</v>
      </c>
      <c r="D164" s="170" t="s">
        <v>221</v>
      </c>
      <c r="E164" s="170" t="s">
        <v>222</v>
      </c>
      <c r="F164" s="170" t="s">
        <v>551</v>
      </c>
      <c r="G164" s="170" t="s">
        <v>224</v>
      </c>
      <c r="H164" s="170" t="s">
        <v>806</v>
      </c>
      <c r="I164" s="170" t="s">
        <v>807</v>
      </c>
      <c r="J164" s="170" t="s">
        <v>227</v>
      </c>
      <c r="K164" s="170">
        <v>1.233</v>
      </c>
      <c r="L164" s="170" t="s">
        <v>547</v>
      </c>
      <c r="M164" s="170">
        <v>0</v>
      </c>
      <c r="N164" s="170" t="s">
        <v>548</v>
      </c>
      <c r="O164" s="170">
        <v>210</v>
      </c>
      <c r="P164" s="170">
        <v>0</v>
      </c>
      <c r="Q164" s="170">
        <v>1</v>
      </c>
      <c r="R164" s="170">
        <v>209</v>
      </c>
      <c r="S164" s="170">
        <v>0</v>
      </c>
      <c r="T164" s="170">
        <v>0</v>
      </c>
      <c r="U164" s="170">
        <v>18</v>
      </c>
      <c r="V164" s="170">
        <v>192</v>
      </c>
      <c r="W164" s="170">
        <v>0</v>
      </c>
      <c r="X164" s="170">
        <v>0</v>
      </c>
      <c r="Y164" s="170"/>
      <c r="Z164" s="170">
        <v>62</v>
      </c>
      <c r="AA164" s="170" t="s">
        <v>579</v>
      </c>
      <c r="AB164" s="170" t="s">
        <v>808</v>
      </c>
      <c r="AC164" s="170">
        <v>0</v>
      </c>
    </row>
    <row r="165" spans="2:29" ht="315">
      <c r="B165" s="132" t="s">
        <v>195</v>
      </c>
      <c r="C165" s="170">
        <v>156</v>
      </c>
      <c r="D165" s="170" t="s">
        <v>221</v>
      </c>
      <c r="E165" s="170" t="s">
        <v>222</v>
      </c>
      <c r="F165" s="170" t="s">
        <v>697</v>
      </c>
      <c r="G165" s="170" t="s">
        <v>224</v>
      </c>
      <c r="H165" s="170" t="s">
        <v>809</v>
      </c>
      <c r="I165" s="170" t="s">
        <v>810</v>
      </c>
      <c r="J165" s="170" t="s">
        <v>227</v>
      </c>
      <c r="K165" s="170">
        <v>5.617</v>
      </c>
      <c r="L165" s="170" t="s">
        <v>811</v>
      </c>
      <c r="M165" s="170">
        <v>0</v>
      </c>
      <c r="N165" s="170">
        <v>0</v>
      </c>
      <c r="O165" s="170">
        <v>150</v>
      </c>
      <c r="P165" s="170">
        <v>0</v>
      </c>
      <c r="Q165" s="170">
        <v>0</v>
      </c>
      <c r="R165" s="170">
        <v>150</v>
      </c>
      <c r="S165" s="170">
        <v>0</v>
      </c>
      <c r="T165" s="170">
        <v>0</v>
      </c>
      <c r="U165" s="170">
        <v>18</v>
      </c>
      <c r="V165" s="170">
        <v>132</v>
      </c>
      <c r="W165" s="170">
        <v>0</v>
      </c>
      <c r="X165" s="170">
        <v>0</v>
      </c>
      <c r="Y165" s="170"/>
      <c r="Z165" s="170">
        <v>62</v>
      </c>
      <c r="AA165" s="170" t="s">
        <v>579</v>
      </c>
      <c r="AB165" s="170" t="s">
        <v>808</v>
      </c>
      <c r="AC165" s="170">
        <v>0</v>
      </c>
    </row>
    <row r="166" spans="2:29" ht="240">
      <c r="B166" s="132" t="s">
        <v>195</v>
      </c>
      <c r="C166" s="170">
        <v>157</v>
      </c>
      <c r="D166" s="170" t="s">
        <v>221</v>
      </c>
      <c r="E166" s="170" t="s">
        <v>222</v>
      </c>
      <c r="F166" s="170" t="s">
        <v>812</v>
      </c>
      <c r="G166" s="170" t="s">
        <v>224</v>
      </c>
      <c r="H166" s="170" t="s">
        <v>813</v>
      </c>
      <c r="I166" s="170" t="s">
        <v>810</v>
      </c>
      <c r="J166" s="170" t="s">
        <v>227</v>
      </c>
      <c r="K166" s="170">
        <v>5.3167</v>
      </c>
      <c r="L166" s="170" t="s">
        <v>814</v>
      </c>
      <c r="M166" s="170" t="s">
        <v>815</v>
      </c>
      <c r="N166" s="170" t="s">
        <v>816</v>
      </c>
      <c r="O166" s="170">
        <v>290</v>
      </c>
      <c r="P166" s="170">
        <v>1</v>
      </c>
      <c r="Q166" s="170">
        <v>10</v>
      </c>
      <c r="R166" s="170">
        <v>279</v>
      </c>
      <c r="S166" s="170">
        <v>0</v>
      </c>
      <c r="T166" s="170">
        <v>0</v>
      </c>
      <c r="U166" s="170">
        <v>0</v>
      </c>
      <c r="V166" s="170">
        <v>290</v>
      </c>
      <c r="W166" s="170">
        <v>0</v>
      </c>
      <c r="X166" s="170">
        <v>0</v>
      </c>
      <c r="Y166" s="170"/>
      <c r="Z166" s="170">
        <v>62</v>
      </c>
      <c r="AA166" s="170" t="s">
        <v>579</v>
      </c>
      <c r="AB166" s="170" t="s">
        <v>808</v>
      </c>
      <c r="AC166" s="170">
        <v>0</v>
      </c>
    </row>
    <row r="167" spans="2:29" ht="315">
      <c r="B167" s="132" t="s">
        <v>195</v>
      </c>
      <c r="C167" s="170">
        <v>158</v>
      </c>
      <c r="D167" s="170" t="s">
        <v>221</v>
      </c>
      <c r="E167" s="170" t="s">
        <v>222</v>
      </c>
      <c r="F167" s="170" t="s">
        <v>722</v>
      </c>
      <c r="G167" s="170" t="s">
        <v>224</v>
      </c>
      <c r="H167" s="170" t="s">
        <v>817</v>
      </c>
      <c r="I167" s="170" t="s">
        <v>818</v>
      </c>
      <c r="J167" s="170" t="s">
        <v>227</v>
      </c>
      <c r="K167" s="170">
        <v>5.45</v>
      </c>
      <c r="L167" s="170" t="s">
        <v>309</v>
      </c>
      <c r="M167" s="170" t="s">
        <v>310</v>
      </c>
      <c r="N167" s="170">
        <v>0</v>
      </c>
      <c r="O167" s="170">
        <v>280</v>
      </c>
      <c r="P167" s="170">
        <v>2</v>
      </c>
      <c r="Q167" s="170">
        <v>6</v>
      </c>
      <c r="R167" s="170">
        <v>272</v>
      </c>
      <c r="S167" s="170">
        <v>0</v>
      </c>
      <c r="T167" s="170">
        <v>0</v>
      </c>
      <c r="U167" s="170">
        <v>4</v>
      </c>
      <c r="V167" s="170">
        <v>276</v>
      </c>
      <c r="W167" s="170">
        <v>0</v>
      </c>
      <c r="X167" s="170">
        <v>0</v>
      </c>
      <c r="Y167" s="170"/>
      <c r="Z167" s="170">
        <v>62</v>
      </c>
      <c r="AA167" s="170" t="s">
        <v>579</v>
      </c>
      <c r="AB167" s="170" t="s">
        <v>808</v>
      </c>
      <c r="AC167" s="170">
        <v>0</v>
      </c>
    </row>
    <row r="168" spans="2:29" ht="315">
      <c r="B168" s="132" t="s">
        <v>195</v>
      </c>
      <c r="C168" s="170">
        <v>159</v>
      </c>
      <c r="D168" s="170" t="s">
        <v>221</v>
      </c>
      <c r="E168" s="170" t="s">
        <v>222</v>
      </c>
      <c r="F168" s="170" t="s">
        <v>697</v>
      </c>
      <c r="G168" s="170" t="s">
        <v>224</v>
      </c>
      <c r="H168" s="170" t="s">
        <v>819</v>
      </c>
      <c r="I168" s="170" t="s">
        <v>820</v>
      </c>
      <c r="J168" s="170" t="s">
        <v>227</v>
      </c>
      <c r="K168" s="170">
        <v>1.9</v>
      </c>
      <c r="L168" s="170" t="s">
        <v>811</v>
      </c>
      <c r="M168" s="170">
        <v>0</v>
      </c>
      <c r="N168" s="170">
        <v>0</v>
      </c>
      <c r="O168" s="170">
        <v>150</v>
      </c>
      <c r="P168" s="170">
        <v>0</v>
      </c>
      <c r="Q168" s="170">
        <v>0</v>
      </c>
      <c r="R168" s="170">
        <v>150</v>
      </c>
      <c r="S168" s="170">
        <v>0</v>
      </c>
      <c r="T168" s="170">
        <v>0</v>
      </c>
      <c r="U168" s="170">
        <v>18</v>
      </c>
      <c r="V168" s="170">
        <v>132</v>
      </c>
      <c r="W168" s="170">
        <v>0</v>
      </c>
      <c r="X168" s="170">
        <v>0</v>
      </c>
      <c r="Y168" s="170"/>
      <c r="Z168" s="170">
        <v>63</v>
      </c>
      <c r="AA168" s="170" t="s">
        <v>244</v>
      </c>
      <c r="AB168" s="170" t="s">
        <v>230</v>
      </c>
      <c r="AC168" s="170">
        <v>0</v>
      </c>
    </row>
    <row r="169" spans="2:29" ht="90">
      <c r="B169" s="132" t="s">
        <v>195</v>
      </c>
      <c r="C169" s="170">
        <v>160</v>
      </c>
      <c r="D169" s="170" t="s">
        <v>267</v>
      </c>
      <c r="E169" s="170" t="s">
        <v>222</v>
      </c>
      <c r="F169" s="170" t="s">
        <v>821</v>
      </c>
      <c r="G169" s="170" t="s">
        <v>224</v>
      </c>
      <c r="H169" s="170" t="s">
        <v>822</v>
      </c>
      <c r="I169" s="170" t="s">
        <v>823</v>
      </c>
      <c r="J169" s="170" t="s">
        <v>227</v>
      </c>
      <c r="K169" s="170">
        <v>0.4</v>
      </c>
      <c r="L169" s="170" t="s">
        <v>235</v>
      </c>
      <c r="M169" s="170">
        <v>0</v>
      </c>
      <c r="N169" s="170">
        <v>0</v>
      </c>
      <c r="O169" s="170">
        <v>51</v>
      </c>
      <c r="P169" s="170">
        <v>0</v>
      </c>
      <c r="Q169" s="170">
        <v>0</v>
      </c>
      <c r="R169" s="170">
        <v>51</v>
      </c>
      <c r="S169" s="170">
        <v>0</v>
      </c>
      <c r="T169" s="170">
        <v>0</v>
      </c>
      <c r="U169" s="170">
        <v>18</v>
      </c>
      <c r="V169" s="170">
        <v>33</v>
      </c>
      <c r="W169" s="170">
        <v>0</v>
      </c>
      <c r="X169" s="170">
        <v>55</v>
      </c>
      <c r="Y169" s="170"/>
      <c r="Z169" s="170" t="s">
        <v>789</v>
      </c>
      <c r="AA169" s="170" t="s">
        <v>425</v>
      </c>
      <c r="AB169" s="170" t="s">
        <v>259</v>
      </c>
      <c r="AC169" s="170">
        <v>0</v>
      </c>
    </row>
    <row r="170" spans="2:29" ht="135">
      <c r="B170" s="132" t="s">
        <v>195</v>
      </c>
      <c r="C170" s="170">
        <v>161</v>
      </c>
      <c r="D170" s="170" t="s">
        <v>332</v>
      </c>
      <c r="E170" s="170" t="s">
        <v>222</v>
      </c>
      <c r="F170" s="170" t="s">
        <v>800</v>
      </c>
      <c r="G170" s="170" t="s">
        <v>224</v>
      </c>
      <c r="H170" s="170" t="s">
        <v>824</v>
      </c>
      <c r="I170" s="170" t="s">
        <v>825</v>
      </c>
      <c r="J170" s="170" t="s">
        <v>227</v>
      </c>
      <c r="K170" s="170">
        <v>0.267</v>
      </c>
      <c r="L170" s="170" t="s">
        <v>803</v>
      </c>
      <c r="M170" s="170" t="s">
        <v>804</v>
      </c>
      <c r="N170" s="170">
        <v>0</v>
      </c>
      <c r="O170" s="170">
        <v>6</v>
      </c>
      <c r="P170" s="170">
        <v>0</v>
      </c>
      <c r="Q170" s="170">
        <v>0</v>
      </c>
      <c r="R170" s="170">
        <v>6</v>
      </c>
      <c r="S170" s="170">
        <v>0</v>
      </c>
      <c r="T170" s="170">
        <v>0</v>
      </c>
      <c r="U170" s="170">
        <v>0</v>
      </c>
      <c r="V170" s="170">
        <v>6</v>
      </c>
      <c r="W170" s="170">
        <v>0</v>
      </c>
      <c r="X170" s="170">
        <v>0</v>
      </c>
      <c r="Y170" s="170"/>
      <c r="Z170" s="170" t="s">
        <v>826</v>
      </c>
      <c r="AA170" s="170" t="s">
        <v>579</v>
      </c>
      <c r="AB170" s="170" t="s">
        <v>259</v>
      </c>
      <c r="AC170" s="170">
        <v>0</v>
      </c>
    </row>
    <row r="171" spans="2:29" ht="315">
      <c r="B171" s="132" t="s">
        <v>195</v>
      </c>
      <c r="C171" s="170">
        <v>162</v>
      </c>
      <c r="D171" s="170" t="s">
        <v>221</v>
      </c>
      <c r="E171" s="170" t="s">
        <v>222</v>
      </c>
      <c r="F171" s="170" t="s">
        <v>697</v>
      </c>
      <c r="G171" s="170" t="s">
        <v>224</v>
      </c>
      <c r="H171" s="170" t="s">
        <v>827</v>
      </c>
      <c r="I171" s="170" t="s">
        <v>828</v>
      </c>
      <c r="J171" s="170" t="s">
        <v>227</v>
      </c>
      <c r="K171" s="170">
        <v>4.35</v>
      </c>
      <c r="L171" s="170" t="s">
        <v>811</v>
      </c>
      <c r="M171" s="170">
        <v>0</v>
      </c>
      <c r="N171" s="170">
        <v>0</v>
      </c>
      <c r="O171" s="170">
        <v>150</v>
      </c>
      <c r="P171" s="170">
        <v>0</v>
      </c>
      <c r="Q171" s="170">
        <v>0</v>
      </c>
      <c r="R171" s="170">
        <v>150</v>
      </c>
      <c r="S171" s="170">
        <v>0</v>
      </c>
      <c r="T171" s="170">
        <v>0</v>
      </c>
      <c r="U171" s="170">
        <v>18</v>
      </c>
      <c r="V171" s="170">
        <v>132</v>
      </c>
      <c r="W171" s="170">
        <v>0</v>
      </c>
      <c r="X171" s="170">
        <v>0</v>
      </c>
      <c r="Y171" s="170"/>
      <c r="Z171" s="170">
        <v>66</v>
      </c>
      <c r="AA171" s="170" t="s">
        <v>244</v>
      </c>
      <c r="AB171" s="170" t="s">
        <v>230</v>
      </c>
      <c r="AC171" s="170">
        <v>0</v>
      </c>
    </row>
    <row r="172" spans="2:29" ht="90">
      <c r="B172" s="132" t="s">
        <v>195</v>
      </c>
      <c r="C172" s="170">
        <v>163</v>
      </c>
      <c r="D172" s="170" t="s">
        <v>273</v>
      </c>
      <c r="E172" s="170" t="s">
        <v>222</v>
      </c>
      <c r="F172" s="170" t="s">
        <v>829</v>
      </c>
      <c r="G172" s="170" t="s">
        <v>224</v>
      </c>
      <c r="H172" s="170" t="s">
        <v>830</v>
      </c>
      <c r="I172" s="170" t="s">
        <v>830</v>
      </c>
      <c r="J172" s="170" t="s">
        <v>227</v>
      </c>
      <c r="K172" s="170">
        <v>0</v>
      </c>
      <c r="L172" s="170" t="s">
        <v>235</v>
      </c>
      <c r="M172" s="170"/>
      <c r="N172" s="170"/>
      <c r="O172" s="170">
        <v>1</v>
      </c>
      <c r="P172" s="170">
        <v>0</v>
      </c>
      <c r="Q172" s="170">
        <v>1</v>
      </c>
      <c r="R172" s="170">
        <v>0</v>
      </c>
      <c r="S172" s="170">
        <v>0</v>
      </c>
      <c r="T172" s="170">
        <v>0</v>
      </c>
      <c r="U172" s="170">
        <v>1</v>
      </c>
      <c r="V172" s="170">
        <v>0</v>
      </c>
      <c r="W172" s="170">
        <v>0</v>
      </c>
      <c r="X172" s="170">
        <v>0</v>
      </c>
      <c r="Y172" s="170"/>
      <c r="Z172" s="170" t="s">
        <v>789</v>
      </c>
      <c r="AA172" s="170" t="s">
        <v>425</v>
      </c>
      <c r="AB172" s="170" t="s">
        <v>259</v>
      </c>
      <c r="AC172" s="170">
        <v>0</v>
      </c>
    </row>
    <row r="173" spans="2:29" ht="105">
      <c r="B173" s="132" t="s">
        <v>195</v>
      </c>
      <c r="C173" s="170">
        <v>164</v>
      </c>
      <c r="D173" s="170" t="s">
        <v>352</v>
      </c>
      <c r="E173" s="170" t="s">
        <v>210</v>
      </c>
      <c r="F173" s="170" t="s">
        <v>831</v>
      </c>
      <c r="G173" s="170" t="s">
        <v>224</v>
      </c>
      <c r="H173" s="170" t="s">
        <v>832</v>
      </c>
      <c r="I173" s="170" t="s">
        <v>833</v>
      </c>
      <c r="J173" s="170" t="s">
        <v>227</v>
      </c>
      <c r="K173" s="170">
        <v>3.03</v>
      </c>
      <c r="L173" s="170" t="s">
        <v>834</v>
      </c>
      <c r="M173" s="170">
        <v>0</v>
      </c>
      <c r="N173" s="170">
        <v>6</v>
      </c>
      <c r="O173" s="170">
        <v>6</v>
      </c>
      <c r="P173" s="170">
        <v>0</v>
      </c>
      <c r="Q173" s="170">
        <v>0</v>
      </c>
      <c r="R173" s="170">
        <v>6</v>
      </c>
      <c r="S173" s="170">
        <v>0</v>
      </c>
      <c r="T173" s="170">
        <v>0</v>
      </c>
      <c r="U173" s="170">
        <v>6</v>
      </c>
      <c r="V173" s="170">
        <v>0</v>
      </c>
      <c r="W173" s="170">
        <v>0</v>
      </c>
      <c r="X173" s="170">
        <v>373</v>
      </c>
      <c r="Y173" s="170"/>
      <c r="Z173" s="170" t="s">
        <v>835</v>
      </c>
      <c r="AA173" s="170" t="s">
        <v>278</v>
      </c>
      <c r="AB173" s="170" t="s">
        <v>404</v>
      </c>
      <c r="AC173" s="170">
        <v>0</v>
      </c>
    </row>
    <row r="174" spans="2:29" ht="90">
      <c r="B174" s="132" t="s">
        <v>195</v>
      </c>
      <c r="C174" s="170">
        <v>165</v>
      </c>
      <c r="D174" s="170" t="s">
        <v>237</v>
      </c>
      <c r="E174" s="170" t="s">
        <v>222</v>
      </c>
      <c r="F174" s="170" t="s">
        <v>836</v>
      </c>
      <c r="G174" s="170" t="s">
        <v>224</v>
      </c>
      <c r="H174" s="170" t="s">
        <v>837</v>
      </c>
      <c r="I174" s="170" t="s">
        <v>838</v>
      </c>
      <c r="J174" s="170" t="s">
        <v>227</v>
      </c>
      <c r="K174" s="170">
        <v>0.15</v>
      </c>
      <c r="L174" s="170" t="s">
        <v>235</v>
      </c>
      <c r="M174" s="170">
        <v>0</v>
      </c>
      <c r="N174" s="170">
        <v>0</v>
      </c>
      <c r="O174" s="170">
        <v>51</v>
      </c>
      <c r="P174" s="170">
        <v>0</v>
      </c>
      <c r="Q174" s="170">
        <v>0</v>
      </c>
      <c r="R174" s="170">
        <v>51</v>
      </c>
      <c r="S174" s="170">
        <v>0</v>
      </c>
      <c r="T174" s="170">
        <v>0</v>
      </c>
      <c r="U174" s="170">
        <v>18</v>
      </c>
      <c r="V174" s="170">
        <v>33</v>
      </c>
      <c r="W174" s="170">
        <v>0</v>
      </c>
      <c r="X174" s="170">
        <v>55</v>
      </c>
      <c r="Y174" s="170"/>
      <c r="Z174" s="170" t="s">
        <v>789</v>
      </c>
      <c r="AA174" s="170" t="s">
        <v>425</v>
      </c>
      <c r="AB174" s="170" t="s">
        <v>259</v>
      </c>
      <c r="AC174" s="170">
        <v>0</v>
      </c>
    </row>
    <row r="175" spans="2:29" ht="90">
      <c r="B175" s="132" t="s">
        <v>195</v>
      </c>
      <c r="C175" s="170">
        <v>166</v>
      </c>
      <c r="D175" s="170" t="s">
        <v>237</v>
      </c>
      <c r="E175" s="170" t="s">
        <v>222</v>
      </c>
      <c r="F175" s="170" t="s">
        <v>839</v>
      </c>
      <c r="G175" s="170" t="s">
        <v>224</v>
      </c>
      <c r="H175" s="170" t="s">
        <v>840</v>
      </c>
      <c r="I175" s="170" t="s">
        <v>840</v>
      </c>
      <c r="J175" s="170" t="s">
        <v>227</v>
      </c>
      <c r="K175" s="170">
        <v>0</v>
      </c>
      <c r="L175" s="170" t="s">
        <v>235</v>
      </c>
      <c r="M175" s="170">
        <v>0</v>
      </c>
      <c r="N175" s="170">
        <v>0</v>
      </c>
      <c r="O175" s="170">
        <v>1</v>
      </c>
      <c r="P175" s="170">
        <v>0</v>
      </c>
      <c r="Q175" s="170">
        <v>0</v>
      </c>
      <c r="R175" s="170">
        <v>0</v>
      </c>
      <c r="S175" s="170">
        <v>0</v>
      </c>
      <c r="T175" s="170">
        <v>0</v>
      </c>
      <c r="U175" s="170">
        <v>0</v>
      </c>
      <c r="V175" s="170">
        <v>0</v>
      </c>
      <c r="W175" s="170">
        <v>1</v>
      </c>
      <c r="X175" s="170">
        <v>0</v>
      </c>
      <c r="Y175" s="170" t="s">
        <v>236</v>
      </c>
      <c r="Z175" s="170" t="s">
        <v>789</v>
      </c>
      <c r="AA175" s="170" t="s">
        <v>425</v>
      </c>
      <c r="AB175" s="170" t="s">
        <v>259</v>
      </c>
      <c r="AC175" s="170">
        <v>0</v>
      </c>
    </row>
    <row r="176" spans="2:29" ht="90">
      <c r="B176" s="132" t="s">
        <v>195</v>
      </c>
      <c r="C176" s="170">
        <v>167</v>
      </c>
      <c r="D176" s="170" t="s">
        <v>237</v>
      </c>
      <c r="E176" s="170" t="s">
        <v>222</v>
      </c>
      <c r="F176" s="170" t="s">
        <v>841</v>
      </c>
      <c r="G176" s="170" t="s">
        <v>224</v>
      </c>
      <c r="H176" s="170" t="s">
        <v>840</v>
      </c>
      <c r="I176" s="170" t="s">
        <v>840</v>
      </c>
      <c r="J176" s="170" t="s">
        <v>227</v>
      </c>
      <c r="K176" s="170">
        <v>0</v>
      </c>
      <c r="L176" s="170" t="s">
        <v>235</v>
      </c>
      <c r="M176" s="170">
        <v>0</v>
      </c>
      <c r="N176" s="170">
        <v>0</v>
      </c>
      <c r="O176" s="170">
        <v>1</v>
      </c>
      <c r="P176" s="170">
        <v>0</v>
      </c>
      <c r="Q176" s="170">
        <v>0</v>
      </c>
      <c r="R176" s="170">
        <v>0</v>
      </c>
      <c r="S176" s="170">
        <v>0</v>
      </c>
      <c r="T176" s="170">
        <v>0</v>
      </c>
      <c r="U176" s="170">
        <v>0</v>
      </c>
      <c r="V176" s="170">
        <v>0</v>
      </c>
      <c r="W176" s="170">
        <v>1</v>
      </c>
      <c r="X176" s="170">
        <v>0</v>
      </c>
      <c r="Y176" s="170" t="s">
        <v>236</v>
      </c>
      <c r="Z176" s="170" t="s">
        <v>789</v>
      </c>
      <c r="AA176" s="170" t="s">
        <v>425</v>
      </c>
      <c r="AB176" s="170" t="s">
        <v>259</v>
      </c>
      <c r="AC176" s="170">
        <v>0</v>
      </c>
    </row>
    <row r="177" spans="2:29" ht="180">
      <c r="B177" s="132" t="s">
        <v>195</v>
      </c>
      <c r="C177" s="170">
        <v>168</v>
      </c>
      <c r="D177" s="170" t="s">
        <v>237</v>
      </c>
      <c r="E177" s="170" t="s">
        <v>333</v>
      </c>
      <c r="F177" s="170" t="s">
        <v>842</v>
      </c>
      <c r="G177" s="170" t="s">
        <v>224</v>
      </c>
      <c r="H177" s="170" t="s">
        <v>843</v>
      </c>
      <c r="I177" s="170" t="s">
        <v>844</v>
      </c>
      <c r="J177" s="170" t="s">
        <v>227</v>
      </c>
      <c r="K177" s="170">
        <v>1.417</v>
      </c>
      <c r="L177" s="170" t="s">
        <v>845</v>
      </c>
      <c r="M177" s="170" t="s">
        <v>704</v>
      </c>
      <c r="N177" s="170" t="s">
        <v>846</v>
      </c>
      <c r="O177" s="170">
        <v>55</v>
      </c>
      <c r="P177" s="170">
        <v>1</v>
      </c>
      <c r="Q177" s="170">
        <v>0</v>
      </c>
      <c r="R177" s="170">
        <v>54</v>
      </c>
      <c r="S177" s="170">
        <v>0</v>
      </c>
      <c r="T177" s="170">
        <v>0</v>
      </c>
      <c r="U177" s="170">
        <v>0</v>
      </c>
      <c r="V177" s="170">
        <v>55</v>
      </c>
      <c r="W177" s="170">
        <v>0</v>
      </c>
      <c r="X177" s="170">
        <v>0</v>
      </c>
      <c r="Y177" s="170"/>
      <c r="Z177" s="170">
        <v>72</v>
      </c>
      <c r="AA177" s="170" t="s">
        <v>244</v>
      </c>
      <c r="AB177" s="170" t="s">
        <v>272</v>
      </c>
      <c r="AC177" s="170">
        <v>0</v>
      </c>
    </row>
    <row r="178" spans="2:29" ht="360">
      <c r="B178" s="132" t="s">
        <v>195</v>
      </c>
      <c r="C178" s="170">
        <v>169</v>
      </c>
      <c r="D178" s="170" t="s">
        <v>332</v>
      </c>
      <c r="E178" s="170" t="s">
        <v>238</v>
      </c>
      <c r="F178" s="170" t="s">
        <v>847</v>
      </c>
      <c r="G178" s="170" t="s">
        <v>224</v>
      </c>
      <c r="H178" s="170" t="s">
        <v>848</v>
      </c>
      <c r="I178" s="170" t="s">
        <v>849</v>
      </c>
      <c r="J178" s="170" t="s">
        <v>227</v>
      </c>
      <c r="K178" s="170">
        <v>0.92</v>
      </c>
      <c r="L178" s="170" t="s">
        <v>850</v>
      </c>
      <c r="M178" s="170" t="s">
        <v>851</v>
      </c>
      <c r="N178" s="170"/>
      <c r="O178" s="170">
        <v>23</v>
      </c>
      <c r="P178" s="170">
        <v>0</v>
      </c>
      <c r="Q178" s="170">
        <v>2</v>
      </c>
      <c r="R178" s="170">
        <v>21</v>
      </c>
      <c r="S178" s="170">
        <v>0</v>
      </c>
      <c r="T178" s="170">
        <v>0</v>
      </c>
      <c r="U178" s="170">
        <v>2</v>
      </c>
      <c r="V178" s="170">
        <v>21</v>
      </c>
      <c r="W178" s="170">
        <v>0</v>
      </c>
      <c r="X178" s="170">
        <v>0</v>
      </c>
      <c r="Y178" s="170"/>
      <c r="Z178" s="170" t="s">
        <v>852</v>
      </c>
      <c r="AA178" s="170" t="s">
        <v>579</v>
      </c>
      <c r="AB178" s="170" t="s">
        <v>259</v>
      </c>
      <c r="AC178" s="170">
        <v>0</v>
      </c>
    </row>
    <row r="179" spans="2:29" ht="90">
      <c r="B179" s="132" t="s">
        <v>195</v>
      </c>
      <c r="C179" s="170">
        <v>170</v>
      </c>
      <c r="D179" s="170" t="s">
        <v>237</v>
      </c>
      <c r="E179" s="170" t="s">
        <v>222</v>
      </c>
      <c r="F179" s="170" t="s">
        <v>836</v>
      </c>
      <c r="G179" s="170" t="s">
        <v>224</v>
      </c>
      <c r="H179" s="170" t="s">
        <v>853</v>
      </c>
      <c r="I179" s="170" t="s">
        <v>854</v>
      </c>
      <c r="J179" s="170" t="s">
        <v>227</v>
      </c>
      <c r="K179" s="170">
        <v>0.2</v>
      </c>
      <c r="L179" s="170" t="s">
        <v>235</v>
      </c>
      <c r="M179" s="170">
        <v>0</v>
      </c>
      <c r="N179" s="170">
        <v>0</v>
      </c>
      <c r="O179" s="170">
        <v>51</v>
      </c>
      <c r="P179" s="170">
        <v>0</v>
      </c>
      <c r="Q179" s="170">
        <v>0</v>
      </c>
      <c r="R179" s="170">
        <v>51</v>
      </c>
      <c r="S179" s="170">
        <v>0</v>
      </c>
      <c r="T179" s="170">
        <v>0</v>
      </c>
      <c r="U179" s="170">
        <v>18</v>
      </c>
      <c r="V179" s="170">
        <v>33</v>
      </c>
      <c r="W179" s="170">
        <v>0</v>
      </c>
      <c r="X179" s="170">
        <v>55</v>
      </c>
      <c r="Y179" s="170"/>
      <c r="Z179" s="170" t="s">
        <v>789</v>
      </c>
      <c r="AA179" s="170" t="s">
        <v>425</v>
      </c>
      <c r="AB179" s="170" t="s">
        <v>259</v>
      </c>
      <c r="AC179" s="170">
        <v>0</v>
      </c>
    </row>
    <row r="180" spans="2:29" ht="90">
      <c r="B180" s="132" t="s">
        <v>195</v>
      </c>
      <c r="C180" s="170">
        <v>171</v>
      </c>
      <c r="D180" s="170" t="s">
        <v>267</v>
      </c>
      <c r="E180" s="170" t="s">
        <v>222</v>
      </c>
      <c r="F180" s="170" t="s">
        <v>836</v>
      </c>
      <c r="G180" s="170" t="s">
        <v>224</v>
      </c>
      <c r="H180" s="170" t="s">
        <v>855</v>
      </c>
      <c r="I180" s="170" t="s">
        <v>855</v>
      </c>
      <c r="J180" s="170" t="s">
        <v>227</v>
      </c>
      <c r="K180" s="170">
        <v>0</v>
      </c>
      <c r="L180" s="170" t="s">
        <v>235</v>
      </c>
      <c r="M180" s="170">
        <v>0</v>
      </c>
      <c r="N180" s="170">
        <v>0</v>
      </c>
      <c r="O180" s="170">
        <v>51</v>
      </c>
      <c r="P180" s="170">
        <v>0</v>
      </c>
      <c r="Q180" s="170">
        <v>0</v>
      </c>
      <c r="R180" s="170">
        <v>51</v>
      </c>
      <c r="S180" s="170">
        <v>0</v>
      </c>
      <c r="T180" s="170">
        <v>0</v>
      </c>
      <c r="U180" s="170">
        <v>18</v>
      </c>
      <c r="V180" s="170">
        <v>33</v>
      </c>
      <c r="W180" s="170">
        <v>0</v>
      </c>
      <c r="X180" s="170">
        <v>55</v>
      </c>
      <c r="Y180" s="170"/>
      <c r="Z180" s="170" t="s">
        <v>789</v>
      </c>
      <c r="AA180" s="170" t="s">
        <v>425</v>
      </c>
      <c r="AB180" s="170" t="s">
        <v>259</v>
      </c>
      <c r="AC180" s="170">
        <v>0</v>
      </c>
    </row>
    <row r="181" spans="2:29" ht="105">
      <c r="B181" s="132" t="s">
        <v>195</v>
      </c>
      <c r="C181" s="170">
        <v>172</v>
      </c>
      <c r="D181" s="170" t="s">
        <v>267</v>
      </c>
      <c r="E181" s="170" t="s">
        <v>222</v>
      </c>
      <c r="F181" s="170" t="s">
        <v>600</v>
      </c>
      <c r="G181" s="170" t="s">
        <v>432</v>
      </c>
      <c r="H181" s="170" t="s">
        <v>856</v>
      </c>
      <c r="I181" s="170" t="s">
        <v>856</v>
      </c>
      <c r="J181" s="170" t="s">
        <v>227</v>
      </c>
      <c r="K181" s="170">
        <v>0</v>
      </c>
      <c r="L181" s="170" t="s">
        <v>235</v>
      </c>
      <c r="M181" s="170">
        <v>0</v>
      </c>
      <c r="N181" s="170">
        <v>0</v>
      </c>
      <c r="O181" s="170">
        <v>51</v>
      </c>
      <c r="P181" s="170">
        <v>0</v>
      </c>
      <c r="Q181" s="170">
        <v>0</v>
      </c>
      <c r="R181" s="170">
        <v>51</v>
      </c>
      <c r="S181" s="170">
        <v>0</v>
      </c>
      <c r="T181" s="170">
        <v>0</v>
      </c>
      <c r="U181" s="170">
        <v>18</v>
      </c>
      <c r="V181" s="170">
        <v>33</v>
      </c>
      <c r="W181" s="170">
        <v>0</v>
      </c>
      <c r="X181" s="170">
        <v>55</v>
      </c>
      <c r="Y181" s="170"/>
      <c r="Z181" s="170" t="s">
        <v>789</v>
      </c>
      <c r="AA181" s="170" t="s">
        <v>425</v>
      </c>
      <c r="AB181" s="170" t="s">
        <v>259</v>
      </c>
      <c r="AC181" s="170">
        <v>0</v>
      </c>
    </row>
    <row r="182" spans="2:29" ht="75">
      <c r="B182" s="132" t="s">
        <v>195</v>
      </c>
      <c r="C182" s="170">
        <v>173</v>
      </c>
      <c r="D182" s="170" t="s">
        <v>422</v>
      </c>
      <c r="E182" s="170" t="s">
        <v>222</v>
      </c>
      <c r="F182" s="170" t="s">
        <v>857</v>
      </c>
      <c r="G182" s="170" t="s">
        <v>275</v>
      </c>
      <c r="H182" s="170" t="s">
        <v>858</v>
      </c>
      <c r="I182" s="170" t="s">
        <v>858</v>
      </c>
      <c r="J182" s="170" t="s">
        <v>215</v>
      </c>
      <c r="K182" s="170">
        <v>0</v>
      </c>
      <c r="L182" s="170" t="s">
        <v>222</v>
      </c>
      <c r="M182" s="170">
        <v>0</v>
      </c>
      <c r="N182" s="170">
        <v>0</v>
      </c>
      <c r="O182" s="170">
        <v>0</v>
      </c>
      <c r="P182" s="170">
        <v>0</v>
      </c>
      <c r="Q182" s="170">
        <v>0</v>
      </c>
      <c r="R182" s="170">
        <v>0</v>
      </c>
      <c r="S182" s="170">
        <v>0</v>
      </c>
      <c r="T182" s="170">
        <v>0</v>
      </c>
      <c r="U182" s="170">
        <v>0</v>
      </c>
      <c r="V182" s="170">
        <v>0</v>
      </c>
      <c r="W182" s="170">
        <v>0</v>
      </c>
      <c r="X182" s="170">
        <v>0</v>
      </c>
      <c r="Y182" s="170"/>
      <c r="Z182" s="170" t="s">
        <v>859</v>
      </c>
      <c r="AA182" s="170" t="s">
        <v>244</v>
      </c>
      <c r="AB182" s="170" t="s">
        <v>259</v>
      </c>
      <c r="AC182" s="170">
        <v>0</v>
      </c>
    </row>
    <row r="183" spans="2:29" ht="120">
      <c r="B183" s="132" t="s">
        <v>195</v>
      </c>
      <c r="C183" s="170">
        <v>174</v>
      </c>
      <c r="D183" s="170" t="s">
        <v>237</v>
      </c>
      <c r="E183" s="170" t="s">
        <v>333</v>
      </c>
      <c r="F183" s="170" t="s">
        <v>860</v>
      </c>
      <c r="G183" s="170" t="s">
        <v>224</v>
      </c>
      <c r="H183" s="170" t="s">
        <v>861</v>
      </c>
      <c r="I183" s="170" t="s">
        <v>862</v>
      </c>
      <c r="J183" s="170" t="s">
        <v>215</v>
      </c>
      <c r="K183" s="170">
        <v>1.25</v>
      </c>
      <c r="L183" s="170" t="s">
        <v>863</v>
      </c>
      <c r="M183" s="170">
        <v>1</v>
      </c>
      <c r="N183" s="170">
        <v>1</v>
      </c>
      <c r="O183" s="170">
        <v>37</v>
      </c>
      <c r="P183" s="170">
        <v>1</v>
      </c>
      <c r="Q183" s="170">
        <v>2</v>
      </c>
      <c r="R183" s="170">
        <v>34</v>
      </c>
      <c r="S183" s="170">
        <v>0</v>
      </c>
      <c r="T183" s="170">
        <v>0</v>
      </c>
      <c r="U183" s="170">
        <v>0</v>
      </c>
      <c r="V183" s="170">
        <v>37</v>
      </c>
      <c r="W183" s="170">
        <v>0</v>
      </c>
      <c r="X183" s="170">
        <v>0</v>
      </c>
      <c r="Y183" s="170"/>
      <c r="Z183" s="170" t="s">
        <v>864</v>
      </c>
      <c r="AA183" s="170" t="s">
        <v>358</v>
      </c>
      <c r="AB183" s="170" t="s">
        <v>230</v>
      </c>
      <c r="AC183" s="170">
        <v>0</v>
      </c>
    </row>
    <row r="184" spans="2:29" ht="409.5">
      <c r="B184" s="132" t="s">
        <v>195</v>
      </c>
      <c r="C184" s="170">
        <v>175</v>
      </c>
      <c r="D184" s="170" t="s">
        <v>273</v>
      </c>
      <c r="E184" s="170" t="s">
        <v>210</v>
      </c>
      <c r="F184" s="170" t="s">
        <v>865</v>
      </c>
      <c r="G184" s="170" t="s">
        <v>224</v>
      </c>
      <c r="H184" s="170" t="s">
        <v>866</v>
      </c>
      <c r="I184" s="170" t="s">
        <v>867</v>
      </c>
      <c r="J184" s="170" t="s">
        <v>215</v>
      </c>
      <c r="K184" s="170">
        <v>0.533</v>
      </c>
      <c r="L184" s="170" t="s">
        <v>868</v>
      </c>
      <c r="M184" s="170">
        <v>0</v>
      </c>
      <c r="N184" s="170">
        <v>0</v>
      </c>
      <c r="O184" s="170">
        <v>29</v>
      </c>
      <c r="P184" s="170">
        <v>0</v>
      </c>
      <c r="Q184" s="170">
        <v>0</v>
      </c>
      <c r="R184" s="170">
        <v>28</v>
      </c>
      <c r="S184" s="170">
        <v>0</v>
      </c>
      <c r="T184" s="170">
        <v>0</v>
      </c>
      <c r="U184" s="170">
        <v>28</v>
      </c>
      <c r="V184" s="170">
        <v>0</v>
      </c>
      <c r="W184" s="170">
        <v>1</v>
      </c>
      <c r="X184" s="170">
        <v>506</v>
      </c>
      <c r="Y184" s="170" t="s">
        <v>236</v>
      </c>
      <c r="Z184" s="170" t="s">
        <v>869</v>
      </c>
      <c r="AA184" s="170" t="s">
        <v>358</v>
      </c>
      <c r="AB184" s="170" t="s">
        <v>220</v>
      </c>
      <c r="AC184" s="170">
        <v>0</v>
      </c>
    </row>
    <row r="185" spans="2:29" ht="75">
      <c r="B185" s="132" t="s">
        <v>195</v>
      </c>
      <c r="C185" s="170">
        <v>176</v>
      </c>
      <c r="D185" s="170" t="s">
        <v>352</v>
      </c>
      <c r="E185" s="170" t="s">
        <v>222</v>
      </c>
      <c r="F185" s="170" t="s">
        <v>870</v>
      </c>
      <c r="G185" s="170" t="s">
        <v>224</v>
      </c>
      <c r="H185" s="170" t="s">
        <v>871</v>
      </c>
      <c r="I185" s="170" t="s">
        <v>872</v>
      </c>
      <c r="J185" s="170" t="s">
        <v>215</v>
      </c>
      <c r="K185" s="170">
        <v>1.483</v>
      </c>
      <c r="L185" s="170" t="s">
        <v>235</v>
      </c>
      <c r="M185" s="170">
        <v>0</v>
      </c>
      <c r="N185" s="170">
        <v>0</v>
      </c>
      <c r="O185" s="170">
        <v>1</v>
      </c>
      <c r="P185" s="170">
        <v>0</v>
      </c>
      <c r="Q185" s="170">
        <v>0</v>
      </c>
      <c r="R185" s="170">
        <v>0</v>
      </c>
      <c r="S185" s="170">
        <v>0</v>
      </c>
      <c r="T185" s="170">
        <v>0</v>
      </c>
      <c r="U185" s="170">
        <v>0</v>
      </c>
      <c r="V185" s="170">
        <v>0</v>
      </c>
      <c r="W185" s="170">
        <v>1</v>
      </c>
      <c r="X185" s="170">
        <v>0</v>
      </c>
      <c r="Y185" s="170" t="s">
        <v>236</v>
      </c>
      <c r="Z185" s="170" t="s">
        <v>873</v>
      </c>
      <c r="AA185" s="170" t="s">
        <v>358</v>
      </c>
      <c r="AB185" s="170" t="s">
        <v>404</v>
      </c>
      <c r="AC185" s="170">
        <v>0</v>
      </c>
    </row>
    <row r="186" spans="2:29" ht="105">
      <c r="B186" s="132" t="s">
        <v>195</v>
      </c>
      <c r="C186" s="170">
        <v>177</v>
      </c>
      <c r="D186" s="170" t="s">
        <v>874</v>
      </c>
      <c r="E186" s="170" t="s">
        <v>222</v>
      </c>
      <c r="F186" s="170" t="s">
        <v>875</v>
      </c>
      <c r="G186" s="170" t="s">
        <v>224</v>
      </c>
      <c r="H186" s="170" t="s">
        <v>876</v>
      </c>
      <c r="I186" s="170" t="s">
        <v>877</v>
      </c>
      <c r="J186" s="170" t="s">
        <v>215</v>
      </c>
      <c r="K186" s="170">
        <v>0.217</v>
      </c>
      <c r="L186" s="170" t="s">
        <v>878</v>
      </c>
      <c r="M186" s="170">
        <v>0</v>
      </c>
      <c r="N186" s="170">
        <v>0</v>
      </c>
      <c r="O186" s="170">
        <v>7</v>
      </c>
      <c r="P186" s="170">
        <v>0</v>
      </c>
      <c r="Q186" s="170">
        <v>1</v>
      </c>
      <c r="R186" s="170">
        <v>6</v>
      </c>
      <c r="S186" s="170">
        <v>0</v>
      </c>
      <c r="T186" s="170">
        <v>0</v>
      </c>
      <c r="U186" s="170">
        <v>7</v>
      </c>
      <c r="V186" s="170">
        <v>0</v>
      </c>
      <c r="W186" s="170">
        <v>0</v>
      </c>
      <c r="X186" s="170">
        <v>506</v>
      </c>
      <c r="Y186" s="170"/>
      <c r="Z186" s="170" t="s">
        <v>879</v>
      </c>
      <c r="AA186" s="170" t="s">
        <v>278</v>
      </c>
      <c r="AB186" s="170" t="s">
        <v>259</v>
      </c>
      <c r="AC186" s="170">
        <v>1</v>
      </c>
    </row>
    <row r="187" spans="2:29" ht="90">
      <c r="B187" s="132" t="s">
        <v>195</v>
      </c>
      <c r="C187" s="170">
        <v>178</v>
      </c>
      <c r="D187" s="170" t="s">
        <v>359</v>
      </c>
      <c r="E187" s="170" t="s">
        <v>222</v>
      </c>
      <c r="F187" s="170" t="s">
        <v>880</v>
      </c>
      <c r="G187" s="170" t="s">
        <v>287</v>
      </c>
      <c r="H187" s="170" t="s">
        <v>881</v>
      </c>
      <c r="I187" s="170" t="s">
        <v>882</v>
      </c>
      <c r="J187" s="170" t="s">
        <v>215</v>
      </c>
      <c r="K187" s="170">
        <v>0.97</v>
      </c>
      <c r="L187" s="170" t="s">
        <v>883</v>
      </c>
      <c r="M187" s="170">
        <v>0</v>
      </c>
      <c r="N187" s="170">
        <v>0</v>
      </c>
      <c r="O187" s="170">
        <v>1</v>
      </c>
      <c r="P187" s="170">
        <v>0</v>
      </c>
      <c r="Q187" s="170">
        <v>0</v>
      </c>
      <c r="R187" s="170">
        <v>1</v>
      </c>
      <c r="S187" s="170">
        <v>0</v>
      </c>
      <c r="T187" s="170">
        <v>0</v>
      </c>
      <c r="U187" s="170">
        <v>1</v>
      </c>
      <c r="V187" s="170">
        <v>0</v>
      </c>
      <c r="W187" s="170">
        <v>0</v>
      </c>
      <c r="X187" s="170">
        <v>0</v>
      </c>
      <c r="Y187" s="170"/>
      <c r="Z187" s="170" t="s">
        <v>884</v>
      </c>
      <c r="AA187" s="170" t="s">
        <v>885</v>
      </c>
      <c r="AB187" s="170" t="s">
        <v>220</v>
      </c>
      <c r="AC187" s="170">
        <v>0</v>
      </c>
    </row>
    <row r="188" spans="2:29" ht="315">
      <c r="B188" s="132" t="s">
        <v>195</v>
      </c>
      <c r="C188" s="170">
        <v>179</v>
      </c>
      <c r="D188" s="170" t="s">
        <v>332</v>
      </c>
      <c r="E188" s="170" t="s">
        <v>222</v>
      </c>
      <c r="F188" s="170" t="s">
        <v>886</v>
      </c>
      <c r="G188" s="170" t="s">
        <v>224</v>
      </c>
      <c r="H188" s="170" t="s">
        <v>887</v>
      </c>
      <c r="I188" s="170" t="s">
        <v>888</v>
      </c>
      <c r="J188" s="170" t="s">
        <v>215</v>
      </c>
      <c r="K188" s="170">
        <v>0.233</v>
      </c>
      <c r="L188" s="170" t="s">
        <v>889</v>
      </c>
      <c r="M188" s="170">
        <v>0</v>
      </c>
      <c r="N188" s="170" t="s">
        <v>890</v>
      </c>
      <c r="O188" s="170">
        <v>14</v>
      </c>
      <c r="P188" s="170">
        <v>0</v>
      </c>
      <c r="Q188" s="170">
        <v>4</v>
      </c>
      <c r="R188" s="170">
        <v>10</v>
      </c>
      <c r="S188" s="170">
        <v>0</v>
      </c>
      <c r="T188" s="170">
        <v>0</v>
      </c>
      <c r="U188" s="170">
        <v>0</v>
      </c>
      <c r="V188" s="170">
        <v>14</v>
      </c>
      <c r="W188" s="170">
        <v>0</v>
      </c>
      <c r="X188" s="170">
        <v>0</v>
      </c>
      <c r="Y188" s="170"/>
      <c r="Z188" s="170" t="s">
        <v>891</v>
      </c>
      <c r="AA188" s="170" t="s">
        <v>358</v>
      </c>
      <c r="AB188" s="170" t="s">
        <v>230</v>
      </c>
      <c r="AC188" s="170">
        <v>0</v>
      </c>
    </row>
    <row r="189" spans="2:29" ht="225">
      <c r="B189" s="132" t="s">
        <v>195</v>
      </c>
      <c r="C189" s="170">
        <v>180</v>
      </c>
      <c r="D189" s="170" t="s">
        <v>738</v>
      </c>
      <c r="E189" s="170" t="s">
        <v>333</v>
      </c>
      <c r="F189" s="170" t="s">
        <v>892</v>
      </c>
      <c r="G189" s="170" t="s">
        <v>224</v>
      </c>
      <c r="H189" s="170" t="s">
        <v>893</v>
      </c>
      <c r="I189" s="170" t="s">
        <v>894</v>
      </c>
      <c r="J189" s="170" t="s">
        <v>215</v>
      </c>
      <c r="K189" s="170">
        <v>0.3</v>
      </c>
      <c r="L189" s="170" t="s">
        <v>235</v>
      </c>
      <c r="M189" s="170">
        <v>0</v>
      </c>
      <c r="N189" s="170">
        <v>0</v>
      </c>
      <c r="O189" s="170">
        <v>1</v>
      </c>
      <c r="P189" s="170">
        <v>0</v>
      </c>
      <c r="Q189" s="170">
        <v>0</v>
      </c>
      <c r="R189" s="170">
        <v>0</v>
      </c>
      <c r="S189" s="170">
        <v>0</v>
      </c>
      <c r="T189" s="170">
        <v>0</v>
      </c>
      <c r="U189" s="170">
        <v>0</v>
      </c>
      <c r="V189" s="170">
        <v>0</v>
      </c>
      <c r="W189" s="170">
        <v>1</v>
      </c>
      <c r="X189" s="170">
        <v>0</v>
      </c>
      <c r="Y189" s="170" t="s">
        <v>298</v>
      </c>
      <c r="Z189" s="170" t="s">
        <v>895</v>
      </c>
      <c r="AA189" s="170" t="s">
        <v>358</v>
      </c>
      <c r="AB189" s="170" t="s">
        <v>259</v>
      </c>
      <c r="AC189" s="170">
        <v>0</v>
      </c>
    </row>
    <row r="190" spans="2:29" ht="300">
      <c r="B190" s="132" t="s">
        <v>195</v>
      </c>
      <c r="C190" s="170">
        <v>181</v>
      </c>
      <c r="D190" s="170" t="s">
        <v>221</v>
      </c>
      <c r="E190" s="170" t="s">
        <v>333</v>
      </c>
      <c r="F190" s="170" t="s">
        <v>896</v>
      </c>
      <c r="G190" s="170" t="s">
        <v>224</v>
      </c>
      <c r="H190" s="170" t="s">
        <v>897</v>
      </c>
      <c r="I190" s="170" t="s">
        <v>898</v>
      </c>
      <c r="J190" s="170" t="s">
        <v>215</v>
      </c>
      <c r="K190" s="170">
        <v>0.7</v>
      </c>
      <c r="L190" s="170" t="s">
        <v>899</v>
      </c>
      <c r="M190" s="170">
        <v>0</v>
      </c>
      <c r="N190" s="170" t="s">
        <v>900</v>
      </c>
      <c r="O190" s="170">
        <v>567</v>
      </c>
      <c r="P190" s="170">
        <v>0</v>
      </c>
      <c r="Q190" s="170">
        <v>9</v>
      </c>
      <c r="R190" s="170">
        <v>558</v>
      </c>
      <c r="S190" s="170">
        <v>0</v>
      </c>
      <c r="T190" s="170">
        <v>0</v>
      </c>
      <c r="U190" s="170">
        <v>0</v>
      </c>
      <c r="V190" s="170">
        <v>567</v>
      </c>
      <c r="W190" s="170">
        <v>0</v>
      </c>
      <c r="X190" s="170">
        <v>0</v>
      </c>
      <c r="Y190" s="170"/>
      <c r="Z190" s="170" t="s">
        <v>901</v>
      </c>
      <c r="AA190" s="170" t="s">
        <v>219</v>
      </c>
      <c r="AB190" s="170" t="s">
        <v>220</v>
      </c>
      <c r="AC190" s="170">
        <v>0</v>
      </c>
    </row>
    <row r="191" spans="2:29" ht="75">
      <c r="B191" s="132" t="s">
        <v>195</v>
      </c>
      <c r="C191" s="170">
        <v>182</v>
      </c>
      <c r="D191" s="170" t="s">
        <v>874</v>
      </c>
      <c r="E191" s="170" t="s">
        <v>222</v>
      </c>
      <c r="F191" s="170" t="s">
        <v>902</v>
      </c>
      <c r="G191" s="170" t="s">
        <v>287</v>
      </c>
      <c r="H191" s="170" t="s">
        <v>903</v>
      </c>
      <c r="I191" s="170" t="s">
        <v>904</v>
      </c>
      <c r="J191" s="170" t="s">
        <v>215</v>
      </c>
      <c r="K191" s="170" t="s">
        <v>905</v>
      </c>
      <c r="L191" s="170" t="s">
        <v>906</v>
      </c>
      <c r="M191" s="170">
        <v>0</v>
      </c>
      <c r="N191" s="170">
        <v>0</v>
      </c>
      <c r="O191" s="170">
        <v>3</v>
      </c>
      <c r="P191" s="170">
        <v>0</v>
      </c>
      <c r="Q191" s="170">
        <v>0</v>
      </c>
      <c r="R191" s="170">
        <v>3</v>
      </c>
      <c r="S191" s="170">
        <v>0</v>
      </c>
      <c r="T191" s="170">
        <v>0</v>
      </c>
      <c r="U191" s="170">
        <v>3</v>
      </c>
      <c r="V191" s="170">
        <v>0</v>
      </c>
      <c r="W191" s="170">
        <v>0</v>
      </c>
      <c r="X191" s="170">
        <v>0</v>
      </c>
      <c r="Y191" s="170"/>
      <c r="Z191" s="170" t="s">
        <v>907</v>
      </c>
      <c r="AA191" s="170" t="s">
        <v>885</v>
      </c>
      <c r="AB191" s="170" t="s">
        <v>220</v>
      </c>
      <c r="AC191" s="170">
        <v>0</v>
      </c>
    </row>
    <row r="192" spans="2:29" ht="105">
      <c r="B192" s="132" t="s">
        <v>195</v>
      </c>
      <c r="C192" s="170">
        <v>183</v>
      </c>
      <c r="D192" s="170" t="s">
        <v>874</v>
      </c>
      <c r="E192" s="170" t="s">
        <v>210</v>
      </c>
      <c r="F192" s="170" t="s">
        <v>908</v>
      </c>
      <c r="G192" s="170" t="s">
        <v>224</v>
      </c>
      <c r="H192" s="170" t="s">
        <v>909</v>
      </c>
      <c r="I192" s="170" t="s">
        <v>910</v>
      </c>
      <c r="J192" s="170" t="s">
        <v>215</v>
      </c>
      <c r="K192" s="170" t="s">
        <v>911</v>
      </c>
      <c r="L192" s="170" t="s">
        <v>394</v>
      </c>
      <c r="M192" s="170">
        <v>0</v>
      </c>
      <c r="N192" s="170">
        <v>0</v>
      </c>
      <c r="O192" s="170">
        <v>6</v>
      </c>
      <c r="P192" s="170">
        <v>0</v>
      </c>
      <c r="Q192" s="170">
        <v>1</v>
      </c>
      <c r="R192" s="170">
        <v>5</v>
      </c>
      <c r="S192" s="170">
        <v>0</v>
      </c>
      <c r="T192" s="170">
        <v>0</v>
      </c>
      <c r="U192" s="170">
        <v>6</v>
      </c>
      <c r="V192" s="170">
        <v>0</v>
      </c>
      <c r="W192" s="170">
        <v>0</v>
      </c>
      <c r="X192" s="170">
        <v>0</v>
      </c>
      <c r="Y192" s="170"/>
      <c r="Z192" s="170" t="s">
        <v>912</v>
      </c>
      <c r="AA192" s="170" t="s">
        <v>324</v>
      </c>
      <c r="AB192" s="170" t="s">
        <v>230</v>
      </c>
      <c r="AC192" s="170">
        <v>1</v>
      </c>
    </row>
    <row r="193" spans="2:29" ht="90">
      <c r="B193" s="132" t="s">
        <v>195</v>
      </c>
      <c r="C193" s="170">
        <v>184</v>
      </c>
      <c r="D193" s="170" t="s">
        <v>874</v>
      </c>
      <c r="E193" s="170" t="s">
        <v>222</v>
      </c>
      <c r="F193" s="170" t="s">
        <v>913</v>
      </c>
      <c r="G193" s="170" t="s">
        <v>224</v>
      </c>
      <c r="H193" s="170" t="s">
        <v>914</v>
      </c>
      <c r="I193" s="170" t="s">
        <v>915</v>
      </c>
      <c r="J193" s="170" t="s">
        <v>215</v>
      </c>
      <c r="K193" s="170">
        <v>95.9167</v>
      </c>
      <c r="L193" s="170" t="s">
        <v>916</v>
      </c>
      <c r="M193" s="170">
        <v>0</v>
      </c>
      <c r="N193" s="170">
        <v>0</v>
      </c>
      <c r="O193" s="170">
        <v>1</v>
      </c>
      <c r="P193" s="170">
        <v>0</v>
      </c>
      <c r="Q193" s="170">
        <v>0</v>
      </c>
      <c r="R193" s="170">
        <v>1</v>
      </c>
      <c r="S193" s="170">
        <v>0</v>
      </c>
      <c r="T193" s="170">
        <v>0</v>
      </c>
      <c r="U193" s="170">
        <v>0</v>
      </c>
      <c r="V193" s="170">
        <v>1</v>
      </c>
      <c r="W193" s="170">
        <v>0</v>
      </c>
      <c r="X193" s="170">
        <v>0</v>
      </c>
      <c r="Y193" s="170"/>
      <c r="Z193" s="170" t="s">
        <v>917</v>
      </c>
      <c r="AA193" s="170" t="s">
        <v>251</v>
      </c>
      <c r="AB193" s="170" t="s">
        <v>230</v>
      </c>
      <c r="AC193" s="170">
        <v>1</v>
      </c>
    </row>
    <row r="194" spans="2:29" ht="315">
      <c r="B194" s="132" t="s">
        <v>195</v>
      </c>
      <c r="C194" s="170">
        <v>185</v>
      </c>
      <c r="D194" s="170" t="s">
        <v>332</v>
      </c>
      <c r="E194" s="170" t="s">
        <v>222</v>
      </c>
      <c r="F194" s="170" t="s">
        <v>918</v>
      </c>
      <c r="G194" s="170" t="s">
        <v>224</v>
      </c>
      <c r="H194" s="170" t="s">
        <v>919</v>
      </c>
      <c r="I194" s="170" t="s">
        <v>920</v>
      </c>
      <c r="J194" s="170" t="s">
        <v>215</v>
      </c>
      <c r="K194" s="170">
        <v>1.95</v>
      </c>
      <c r="L194" s="170" t="s">
        <v>921</v>
      </c>
      <c r="M194" s="170" t="s">
        <v>922</v>
      </c>
      <c r="N194" s="170">
        <v>0</v>
      </c>
      <c r="O194" s="170">
        <v>19</v>
      </c>
      <c r="P194" s="170">
        <v>0</v>
      </c>
      <c r="Q194" s="170">
        <v>2</v>
      </c>
      <c r="R194" s="170">
        <v>17</v>
      </c>
      <c r="S194" s="170">
        <v>0</v>
      </c>
      <c r="T194" s="170">
        <v>0</v>
      </c>
      <c r="U194" s="170">
        <v>0</v>
      </c>
      <c r="V194" s="170">
        <v>19</v>
      </c>
      <c r="W194" s="170">
        <v>0</v>
      </c>
      <c r="X194" s="170">
        <v>0</v>
      </c>
      <c r="Y194" s="170"/>
      <c r="Z194" s="170" t="s">
        <v>923</v>
      </c>
      <c r="AA194" s="170" t="s">
        <v>331</v>
      </c>
      <c r="AB194" s="170" t="s">
        <v>588</v>
      </c>
      <c r="AC194" s="170">
        <v>0</v>
      </c>
    </row>
    <row r="195" spans="2:29" ht="300">
      <c r="B195" s="132" t="s">
        <v>195</v>
      </c>
      <c r="C195" s="170">
        <v>186</v>
      </c>
      <c r="D195" s="170" t="s">
        <v>221</v>
      </c>
      <c r="E195" s="170" t="s">
        <v>222</v>
      </c>
      <c r="F195" s="170" t="s">
        <v>759</v>
      </c>
      <c r="G195" s="170" t="s">
        <v>224</v>
      </c>
      <c r="H195" s="170" t="s">
        <v>924</v>
      </c>
      <c r="I195" s="170" t="s">
        <v>925</v>
      </c>
      <c r="J195" s="170" t="s">
        <v>215</v>
      </c>
      <c r="K195" s="170">
        <v>1.2</v>
      </c>
      <c r="L195" s="170" t="s">
        <v>926</v>
      </c>
      <c r="M195" s="170" t="s">
        <v>927</v>
      </c>
      <c r="N195" s="170">
        <v>0</v>
      </c>
      <c r="O195" s="170">
        <v>457</v>
      </c>
      <c r="P195" s="170">
        <v>0</v>
      </c>
      <c r="Q195" s="170">
        <v>5</v>
      </c>
      <c r="R195" s="170">
        <v>452</v>
      </c>
      <c r="S195" s="170">
        <v>0</v>
      </c>
      <c r="T195" s="170">
        <v>0</v>
      </c>
      <c r="U195" s="170">
        <v>1</v>
      </c>
      <c r="V195" s="170">
        <v>456</v>
      </c>
      <c r="W195" s="170">
        <v>0</v>
      </c>
      <c r="X195" s="170">
        <v>0</v>
      </c>
      <c r="Y195" s="170"/>
      <c r="Z195" s="170" t="s">
        <v>928</v>
      </c>
      <c r="AA195" s="170" t="s">
        <v>219</v>
      </c>
      <c r="AB195" s="170" t="s">
        <v>220</v>
      </c>
      <c r="AC195" s="170">
        <v>0</v>
      </c>
    </row>
    <row r="196" spans="2:29" ht="75">
      <c r="B196" s="132" t="s">
        <v>195</v>
      </c>
      <c r="C196" s="170">
        <v>187</v>
      </c>
      <c r="D196" s="170" t="s">
        <v>874</v>
      </c>
      <c r="E196" s="170" t="s">
        <v>210</v>
      </c>
      <c r="F196" s="170" t="s">
        <v>929</v>
      </c>
      <c r="G196" s="170" t="s">
        <v>224</v>
      </c>
      <c r="H196" s="170" t="s">
        <v>930</v>
      </c>
      <c r="I196" s="170" t="s">
        <v>931</v>
      </c>
      <c r="J196" s="170" t="s">
        <v>215</v>
      </c>
      <c r="K196" s="170" t="s">
        <v>911</v>
      </c>
      <c r="L196" s="170" t="s">
        <v>932</v>
      </c>
      <c r="M196" s="170">
        <v>0</v>
      </c>
      <c r="N196" s="170">
        <v>0</v>
      </c>
      <c r="O196" s="170">
        <v>1</v>
      </c>
      <c r="P196" s="170">
        <v>0</v>
      </c>
      <c r="Q196" s="170">
        <v>1</v>
      </c>
      <c r="R196" s="170">
        <v>0</v>
      </c>
      <c r="S196" s="170">
        <v>0</v>
      </c>
      <c r="T196" s="170">
        <v>0</v>
      </c>
      <c r="U196" s="170">
        <v>0</v>
      </c>
      <c r="V196" s="170">
        <v>1</v>
      </c>
      <c r="W196" s="170">
        <v>0</v>
      </c>
      <c r="X196" s="170">
        <v>0</v>
      </c>
      <c r="Y196" s="170"/>
      <c r="Z196" s="170" t="s">
        <v>933</v>
      </c>
      <c r="AA196" s="170" t="s">
        <v>934</v>
      </c>
      <c r="AB196" s="170" t="s">
        <v>230</v>
      </c>
      <c r="AC196" s="170">
        <v>1</v>
      </c>
    </row>
    <row r="197" spans="2:29" ht="75">
      <c r="B197" s="132" t="s">
        <v>195</v>
      </c>
      <c r="C197" s="170">
        <v>188</v>
      </c>
      <c r="D197" s="170" t="s">
        <v>422</v>
      </c>
      <c r="E197" s="170" t="s">
        <v>222</v>
      </c>
      <c r="F197" s="170" t="s">
        <v>935</v>
      </c>
      <c r="G197" s="170" t="s">
        <v>287</v>
      </c>
      <c r="H197" s="170" t="s">
        <v>936</v>
      </c>
      <c r="I197" s="170" t="s">
        <v>937</v>
      </c>
      <c r="J197" s="170" t="s">
        <v>215</v>
      </c>
      <c r="K197" s="170">
        <v>2.333</v>
      </c>
      <c r="L197" s="170" t="s">
        <v>222</v>
      </c>
      <c r="M197" s="170"/>
      <c r="N197" s="170"/>
      <c r="O197" s="170">
        <v>826</v>
      </c>
      <c r="P197" s="170">
        <v>0</v>
      </c>
      <c r="Q197" s="170">
        <v>1</v>
      </c>
      <c r="R197" s="170">
        <v>825</v>
      </c>
      <c r="S197" s="170">
        <v>0</v>
      </c>
      <c r="T197" s="170">
        <v>0</v>
      </c>
      <c r="U197" s="170">
        <v>0</v>
      </c>
      <c r="V197" s="170">
        <v>826</v>
      </c>
      <c r="W197" s="170">
        <v>0</v>
      </c>
      <c r="X197" s="170">
        <v>545</v>
      </c>
      <c r="Y197" s="170"/>
      <c r="Z197" s="170" t="s">
        <v>938</v>
      </c>
      <c r="AA197" s="170" t="s">
        <v>219</v>
      </c>
      <c r="AB197" s="170" t="s">
        <v>230</v>
      </c>
      <c r="AC197" s="170">
        <v>0</v>
      </c>
    </row>
    <row r="198" spans="2:29" ht="90">
      <c r="B198" s="132" t="s">
        <v>195</v>
      </c>
      <c r="C198" s="170">
        <v>189</v>
      </c>
      <c r="D198" s="170" t="s">
        <v>221</v>
      </c>
      <c r="E198" s="170" t="s">
        <v>222</v>
      </c>
      <c r="F198" s="170" t="s">
        <v>705</v>
      </c>
      <c r="G198" s="170" t="s">
        <v>224</v>
      </c>
      <c r="H198" s="170" t="s">
        <v>939</v>
      </c>
      <c r="I198" s="170" t="s">
        <v>939</v>
      </c>
      <c r="J198" s="170" t="s">
        <v>215</v>
      </c>
      <c r="K198" s="170">
        <v>0</v>
      </c>
      <c r="L198" s="170" t="s">
        <v>940</v>
      </c>
      <c r="M198" s="170">
        <v>0</v>
      </c>
      <c r="N198" s="170">
        <v>0</v>
      </c>
      <c r="O198" s="170">
        <v>0</v>
      </c>
      <c r="P198" s="170">
        <v>0</v>
      </c>
      <c r="Q198" s="170">
        <v>0</v>
      </c>
      <c r="R198" s="170">
        <v>0</v>
      </c>
      <c r="S198" s="170">
        <v>0</v>
      </c>
      <c r="T198" s="170">
        <v>0</v>
      </c>
      <c r="U198" s="170">
        <v>0</v>
      </c>
      <c r="V198" s="170">
        <v>0</v>
      </c>
      <c r="W198" s="170">
        <v>0</v>
      </c>
      <c r="X198" s="170">
        <v>0</v>
      </c>
      <c r="Y198" s="170"/>
      <c r="Z198" s="170" t="s">
        <v>941</v>
      </c>
      <c r="AA198" s="170" t="s">
        <v>219</v>
      </c>
      <c r="AB198" s="170" t="s">
        <v>220</v>
      </c>
      <c r="AC198" s="170">
        <v>0</v>
      </c>
    </row>
    <row r="199" spans="2:29" ht="180">
      <c r="B199" s="132" t="s">
        <v>195</v>
      </c>
      <c r="C199" s="170">
        <v>190</v>
      </c>
      <c r="D199" s="170" t="s">
        <v>221</v>
      </c>
      <c r="E199" s="170" t="s">
        <v>222</v>
      </c>
      <c r="F199" s="170" t="s">
        <v>942</v>
      </c>
      <c r="G199" s="170" t="s">
        <v>224</v>
      </c>
      <c r="H199" s="170" t="s">
        <v>943</v>
      </c>
      <c r="I199" s="170" t="s">
        <v>944</v>
      </c>
      <c r="J199" s="170" t="s">
        <v>215</v>
      </c>
      <c r="K199" s="170">
        <v>0.7167</v>
      </c>
      <c r="L199" s="170" t="s">
        <v>945</v>
      </c>
      <c r="M199" s="170">
        <v>0</v>
      </c>
      <c r="N199" s="170">
        <v>0</v>
      </c>
      <c r="O199" s="170">
        <v>37</v>
      </c>
      <c r="P199" s="170">
        <v>2</v>
      </c>
      <c r="Q199" s="170">
        <v>3</v>
      </c>
      <c r="R199" s="170">
        <v>32</v>
      </c>
      <c r="S199" s="170">
        <v>0</v>
      </c>
      <c r="T199" s="170">
        <v>0</v>
      </c>
      <c r="U199" s="170">
        <v>0</v>
      </c>
      <c r="V199" s="170">
        <v>37</v>
      </c>
      <c r="W199" s="170">
        <v>0</v>
      </c>
      <c r="X199" s="170">
        <v>0</v>
      </c>
      <c r="Y199" s="170"/>
      <c r="Z199" s="170" t="s">
        <v>946</v>
      </c>
      <c r="AA199" s="170" t="s">
        <v>244</v>
      </c>
      <c r="AB199" s="170" t="s">
        <v>230</v>
      </c>
      <c r="AC199" s="170">
        <v>1</v>
      </c>
    </row>
    <row r="200" spans="2:29" ht="90">
      <c r="B200" s="132" t="s">
        <v>195</v>
      </c>
      <c r="C200" s="170">
        <v>191</v>
      </c>
      <c r="D200" s="170" t="s">
        <v>221</v>
      </c>
      <c r="E200" s="170" t="s">
        <v>222</v>
      </c>
      <c r="F200" s="170" t="s">
        <v>947</v>
      </c>
      <c r="G200" s="170" t="s">
        <v>224</v>
      </c>
      <c r="H200" s="170" t="s">
        <v>943</v>
      </c>
      <c r="I200" s="170" t="s">
        <v>948</v>
      </c>
      <c r="J200" s="170" t="s">
        <v>215</v>
      </c>
      <c r="K200" s="170">
        <v>11.37</v>
      </c>
      <c r="L200" s="170" t="s">
        <v>949</v>
      </c>
      <c r="M200" s="170" t="s">
        <v>950</v>
      </c>
      <c r="N200" s="170">
        <v>0</v>
      </c>
      <c r="O200" s="170">
        <v>330</v>
      </c>
      <c r="P200" s="170">
        <v>3</v>
      </c>
      <c r="Q200" s="170">
        <v>0</v>
      </c>
      <c r="R200" s="170">
        <v>327</v>
      </c>
      <c r="S200" s="170">
        <v>0</v>
      </c>
      <c r="T200" s="170">
        <v>0</v>
      </c>
      <c r="U200" s="170">
        <v>330</v>
      </c>
      <c r="V200" s="170">
        <v>0</v>
      </c>
      <c r="W200" s="170">
        <v>0</v>
      </c>
      <c r="X200" s="170">
        <v>0</v>
      </c>
      <c r="Y200" s="170"/>
      <c r="Z200" s="170" t="s">
        <v>951</v>
      </c>
      <c r="AA200" s="170" t="s">
        <v>219</v>
      </c>
      <c r="AB200" s="170" t="s">
        <v>230</v>
      </c>
      <c r="AC200" s="170">
        <v>0</v>
      </c>
    </row>
    <row r="201" spans="2:29" ht="409.5">
      <c r="B201" s="132" t="s">
        <v>195</v>
      </c>
      <c r="C201" s="170">
        <v>192</v>
      </c>
      <c r="D201" s="170" t="s">
        <v>273</v>
      </c>
      <c r="E201" s="170" t="s">
        <v>210</v>
      </c>
      <c r="F201" s="170" t="s">
        <v>952</v>
      </c>
      <c r="G201" s="170" t="s">
        <v>224</v>
      </c>
      <c r="H201" s="170" t="s">
        <v>953</v>
      </c>
      <c r="I201" s="170" t="s">
        <v>954</v>
      </c>
      <c r="J201" s="170" t="s">
        <v>215</v>
      </c>
      <c r="K201" s="170">
        <v>0.75</v>
      </c>
      <c r="L201" s="170" t="s">
        <v>868</v>
      </c>
      <c r="M201" s="170"/>
      <c r="N201" s="170"/>
      <c r="O201" s="170">
        <v>29</v>
      </c>
      <c r="P201" s="170">
        <v>0</v>
      </c>
      <c r="Q201" s="170">
        <v>0</v>
      </c>
      <c r="R201" s="170">
        <v>29</v>
      </c>
      <c r="S201" s="170">
        <v>0</v>
      </c>
      <c r="T201" s="170">
        <v>0</v>
      </c>
      <c r="U201" s="170">
        <v>29</v>
      </c>
      <c r="V201" s="170">
        <v>0</v>
      </c>
      <c r="W201" s="170">
        <v>0</v>
      </c>
      <c r="X201" s="170">
        <v>508</v>
      </c>
      <c r="Y201" s="170"/>
      <c r="Z201" s="170" t="s">
        <v>955</v>
      </c>
      <c r="AA201" s="170" t="s">
        <v>244</v>
      </c>
      <c r="AB201" s="170" t="s">
        <v>230</v>
      </c>
      <c r="AC201" s="170">
        <v>1</v>
      </c>
    </row>
    <row r="202" spans="2:29" ht="135">
      <c r="B202" s="132" t="s">
        <v>195</v>
      </c>
      <c r="C202" s="170">
        <v>193</v>
      </c>
      <c r="D202" s="170" t="s">
        <v>294</v>
      </c>
      <c r="E202" s="170" t="s">
        <v>222</v>
      </c>
      <c r="F202" s="170" t="s">
        <v>956</v>
      </c>
      <c r="G202" s="170" t="s">
        <v>224</v>
      </c>
      <c r="H202" s="170" t="s">
        <v>957</v>
      </c>
      <c r="I202" s="170" t="s">
        <v>958</v>
      </c>
      <c r="J202" s="170" t="s">
        <v>215</v>
      </c>
      <c r="K202" s="170">
        <v>1.33</v>
      </c>
      <c r="L202" s="170" t="s">
        <v>235</v>
      </c>
      <c r="M202" s="170">
        <v>0</v>
      </c>
      <c r="N202" s="170">
        <v>0</v>
      </c>
      <c r="O202" s="170">
        <v>1</v>
      </c>
      <c r="P202" s="170">
        <v>0</v>
      </c>
      <c r="Q202" s="170">
        <v>0</v>
      </c>
      <c r="R202" s="170">
        <v>0</v>
      </c>
      <c r="S202" s="170">
        <v>0</v>
      </c>
      <c r="T202" s="170">
        <v>0</v>
      </c>
      <c r="U202" s="170">
        <v>0</v>
      </c>
      <c r="V202" s="170">
        <v>0</v>
      </c>
      <c r="W202" s="170">
        <v>1</v>
      </c>
      <c r="X202" s="170">
        <v>0</v>
      </c>
      <c r="Y202" s="170" t="s">
        <v>959</v>
      </c>
      <c r="Z202" s="170" t="s">
        <v>960</v>
      </c>
      <c r="AA202" s="170" t="s">
        <v>219</v>
      </c>
      <c r="AB202" s="170" t="s">
        <v>230</v>
      </c>
      <c r="AC202" s="170">
        <v>0</v>
      </c>
    </row>
    <row r="203" spans="2:29" ht="135">
      <c r="B203" s="132" t="s">
        <v>195</v>
      </c>
      <c r="C203" s="170">
        <v>194</v>
      </c>
      <c r="D203" s="170" t="s">
        <v>294</v>
      </c>
      <c r="E203" s="170" t="s">
        <v>222</v>
      </c>
      <c r="F203" s="170" t="s">
        <v>961</v>
      </c>
      <c r="G203" s="170" t="s">
        <v>224</v>
      </c>
      <c r="H203" s="170" t="s">
        <v>962</v>
      </c>
      <c r="I203" s="170" t="s">
        <v>963</v>
      </c>
      <c r="J203" s="170" t="s">
        <v>215</v>
      </c>
      <c r="K203" s="170">
        <v>0.32</v>
      </c>
      <c r="L203" s="170" t="s">
        <v>235</v>
      </c>
      <c r="M203" s="170">
        <v>0</v>
      </c>
      <c r="N203" s="170">
        <v>0</v>
      </c>
      <c r="O203" s="170">
        <v>1</v>
      </c>
      <c r="P203" s="170">
        <v>0</v>
      </c>
      <c r="Q203" s="170">
        <v>0</v>
      </c>
      <c r="R203" s="170">
        <v>0</v>
      </c>
      <c r="S203" s="170">
        <v>0</v>
      </c>
      <c r="T203" s="170">
        <v>0</v>
      </c>
      <c r="U203" s="170">
        <v>0</v>
      </c>
      <c r="V203" s="170">
        <v>0</v>
      </c>
      <c r="W203" s="170">
        <v>1</v>
      </c>
      <c r="X203" s="170">
        <v>0</v>
      </c>
      <c r="Y203" s="170" t="s">
        <v>959</v>
      </c>
      <c r="Z203" s="170" t="s">
        <v>960</v>
      </c>
      <c r="AA203" s="170" t="s">
        <v>219</v>
      </c>
      <c r="AB203" s="170" t="s">
        <v>230</v>
      </c>
      <c r="AC203" s="170">
        <v>0</v>
      </c>
    </row>
    <row r="204" spans="2:29" ht="195">
      <c r="B204" s="132" t="s">
        <v>195</v>
      </c>
      <c r="C204" s="170">
        <v>195</v>
      </c>
      <c r="D204" s="170" t="s">
        <v>359</v>
      </c>
      <c r="E204" s="170" t="s">
        <v>210</v>
      </c>
      <c r="F204" s="170" t="s">
        <v>964</v>
      </c>
      <c r="G204" s="170" t="s">
        <v>287</v>
      </c>
      <c r="H204" s="170" t="s">
        <v>965</v>
      </c>
      <c r="I204" s="170" t="s">
        <v>966</v>
      </c>
      <c r="J204" s="170" t="s">
        <v>215</v>
      </c>
      <c r="K204" s="170">
        <v>0.6333</v>
      </c>
      <c r="L204" s="170" t="s">
        <v>967</v>
      </c>
      <c r="M204" s="170"/>
      <c r="N204" s="170"/>
      <c r="O204" s="170">
        <v>85</v>
      </c>
      <c r="P204" s="170">
        <v>0</v>
      </c>
      <c r="Q204" s="170">
        <v>15</v>
      </c>
      <c r="R204" s="170">
        <v>70</v>
      </c>
      <c r="S204" s="170">
        <v>0</v>
      </c>
      <c r="T204" s="170">
        <v>0</v>
      </c>
      <c r="U204" s="170">
        <v>19</v>
      </c>
      <c r="V204" s="170">
        <v>66</v>
      </c>
      <c r="W204" s="170">
        <v>0</v>
      </c>
      <c r="X204" s="170">
        <v>0</v>
      </c>
      <c r="Y204" s="170"/>
      <c r="Z204" s="170" t="s">
        <v>968</v>
      </c>
      <c r="AA204" s="170" t="s">
        <v>219</v>
      </c>
      <c r="AB204" s="170" t="s">
        <v>230</v>
      </c>
      <c r="AC204" s="170">
        <v>0</v>
      </c>
    </row>
    <row r="205" spans="2:29" ht="75">
      <c r="B205" s="132" t="s">
        <v>195</v>
      </c>
      <c r="C205" s="170">
        <v>196</v>
      </c>
      <c r="D205" s="170" t="s">
        <v>273</v>
      </c>
      <c r="E205" s="170" t="s">
        <v>210</v>
      </c>
      <c r="F205" s="170" t="s">
        <v>969</v>
      </c>
      <c r="G205" s="170" t="s">
        <v>224</v>
      </c>
      <c r="H205" s="170" t="s">
        <v>970</v>
      </c>
      <c r="I205" s="170" t="s">
        <v>971</v>
      </c>
      <c r="J205" s="170" t="s">
        <v>215</v>
      </c>
      <c r="K205" s="170">
        <v>0.9667</v>
      </c>
      <c r="L205" s="170" t="s">
        <v>972</v>
      </c>
      <c r="M205" s="170"/>
      <c r="N205" s="170"/>
      <c r="O205" s="170">
        <v>3</v>
      </c>
      <c r="P205" s="170">
        <v>0</v>
      </c>
      <c r="Q205" s="170">
        <v>0</v>
      </c>
      <c r="R205" s="170">
        <v>3</v>
      </c>
      <c r="S205" s="170">
        <v>0</v>
      </c>
      <c r="T205" s="170">
        <v>0</v>
      </c>
      <c r="U205" s="170">
        <v>3</v>
      </c>
      <c r="V205" s="170">
        <v>0</v>
      </c>
      <c r="W205" s="170">
        <v>0</v>
      </c>
      <c r="X205" s="170">
        <v>196.53</v>
      </c>
      <c r="Y205" s="170"/>
      <c r="Z205" s="170" t="s">
        <v>973</v>
      </c>
      <c r="AA205" s="170" t="s">
        <v>244</v>
      </c>
      <c r="AB205" s="170" t="s">
        <v>230</v>
      </c>
      <c r="AC205" s="170">
        <v>1</v>
      </c>
    </row>
    <row r="206" spans="2:29" ht="165">
      <c r="B206" s="132" t="s">
        <v>195</v>
      </c>
      <c r="C206" s="170">
        <v>197</v>
      </c>
      <c r="D206" s="170" t="s">
        <v>974</v>
      </c>
      <c r="E206" s="170" t="s">
        <v>210</v>
      </c>
      <c r="F206" s="170" t="s">
        <v>975</v>
      </c>
      <c r="G206" s="170" t="s">
        <v>224</v>
      </c>
      <c r="H206" s="170" t="s">
        <v>976</v>
      </c>
      <c r="I206" s="170" t="s">
        <v>977</v>
      </c>
      <c r="J206" s="170" t="s">
        <v>215</v>
      </c>
      <c r="K206" s="170">
        <v>0.5</v>
      </c>
      <c r="L206" s="170" t="s">
        <v>978</v>
      </c>
      <c r="M206" s="170" t="s">
        <v>979</v>
      </c>
      <c r="N206" s="170">
        <v>0</v>
      </c>
      <c r="O206" s="170">
        <v>6</v>
      </c>
      <c r="P206" s="170">
        <v>0</v>
      </c>
      <c r="Q206" s="170">
        <v>1</v>
      </c>
      <c r="R206" s="170">
        <v>5</v>
      </c>
      <c r="S206" s="170">
        <v>0</v>
      </c>
      <c r="T206" s="170">
        <v>0</v>
      </c>
      <c r="U206" s="170">
        <v>0</v>
      </c>
      <c r="V206" s="170">
        <v>6</v>
      </c>
      <c r="W206" s="170">
        <v>0</v>
      </c>
      <c r="X206" s="170">
        <v>0</v>
      </c>
      <c r="Y206" s="170"/>
      <c r="Z206" s="170" t="s">
        <v>980</v>
      </c>
      <c r="AA206" s="170" t="s">
        <v>579</v>
      </c>
      <c r="AB206" s="170" t="s">
        <v>456</v>
      </c>
      <c r="AC206" s="170">
        <v>0</v>
      </c>
    </row>
    <row r="207" spans="2:29" ht="75">
      <c r="B207" s="132" t="s">
        <v>195</v>
      </c>
      <c r="C207" s="170">
        <v>198</v>
      </c>
      <c r="D207" s="170" t="s">
        <v>267</v>
      </c>
      <c r="E207" s="170" t="s">
        <v>222</v>
      </c>
      <c r="F207" s="170" t="s">
        <v>981</v>
      </c>
      <c r="G207" s="170" t="s">
        <v>224</v>
      </c>
      <c r="H207" s="170" t="s">
        <v>982</v>
      </c>
      <c r="I207" s="170" t="s">
        <v>983</v>
      </c>
      <c r="J207" s="170" t="s">
        <v>215</v>
      </c>
      <c r="K207" s="170">
        <v>0.4667</v>
      </c>
      <c r="L207" s="170" t="s">
        <v>984</v>
      </c>
      <c r="M207" s="170"/>
      <c r="N207" s="170"/>
      <c r="O207" s="170">
        <v>66</v>
      </c>
      <c r="P207" s="170">
        <v>0</v>
      </c>
      <c r="Q207" s="170">
        <v>0</v>
      </c>
      <c r="R207" s="170">
        <v>66</v>
      </c>
      <c r="S207" s="170">
        <v>0</v>
      </c>
      <c r="T207" s="170">
        <v>0</v>
      </c>
      <c r="U207" s="170">
        <v>6</v>
      </c>
      <c r="V207" s="170">
        <v>60</v>
      </c>
      <c r="W207" s="170">
        <v>0</v>
      </c>
      <c r="X207" s="170">
        <v>72</v>
      </c>
      <c r="Y207" s="170"/>
      <c r="Z207" s="170" t="s">
        <v>985</v>
      </c>
      <c r="AA207" s="170" t="s">
        <v>579</v>
      </c>
      <c r="AB207" s="170" t="s">
        <v>230</v>
      </c>
      <c r="AC207" s="170">
        <v>0</v>
      </c>
    </row>
    <row r="208" spans="2:29" ht="75">
      <c r="B208" s="132" t="s">
        <v>195</v>
      </c>
      <c r="C208" s="170">
        <v>199</v>
      </c>
      <c r="D208" s="170" t="s">
        <v>267</v>
      </c>
      <c r="E208" s="170" t="s">
        <v>222</v>
      </c>
      <c r="F208" s="170" t="s">
        <v>981</v>
      </c>
      <c r="G208" s="170" t="s">
        <v>224</v>
      </c>
      <c r="H208" s="170" t="s">
        <v>986</v>
      </c>
      <c r="I208" s="170" t="s">
        <v>987</v>
      </c>
      <c r="J208" s="170" t="s">
        <v>215</v>
      </c>
      <c r="K208" s="170">
        <v>0.7</v>
      </c>
      <c r="L208" s="170" t="s">
        <v>984</v>
      </c>
      <c r="M208" s="170"/>
      <c r="N208" s="170"/>
      <c r="O208" s="170">
        <v>66</v>
      </c>
      <c r="P208" s="170">
        <v>0</v>
      </c>
      <c r="Q208" s="170">
        <v>0</v>
      </c>
      <c r="R208" s="170">
        <v>66</v>
      </c>
      <c r="S208" s="170">
        <v>0</v>
      </c>
      <c r="T208" s="170">
        <v>0</v>
      </c>
      <c r="U208" s="170">
        <v>6</v>
      </c>
      <c r="V208" s="170">
        <v>60</v>
      </c>
      <c r="W208" s="170">
        <v>0</v>
      </c>
      <c r="X208" s="170">
        <v>109</v>
      </c>
      <c r="Y208" s="170"/>
      <c r="Z208" s="170" t="s">
        <v>985</v>
      </c>
      <c r="AA208" s="170" t="s">
        <v>988</v>
      </c>
      <c r="AB208" s="170" t="s">
        <v>230</v>
      </c>
      <c r="AC208" s="170">
        <v>0</v>
      </c>
    </row>
    <row r="209" spans="2:29" ht="360">
      <c r="B209" s="132" t="s">
        <v>195</v>
      </c>
      <c r="C209" s="170">
        <v>200</v>
      </c>
      <c r="D209" s="170" t="s">
        <v>221</v>
      </c>
      <c r="E209" s="170" t="s">
        <v>222</v>
      </c>
      <c r="F209" s="170" t="s">
        <v>615</v>
      </c>
      <c r="G209" s="170" t="s">
        <v>224</v>
      </c>
      <c r="H209" s="170" t="s">
        <v>989</v>
      </c>
      <c r="I209" s="170" t="s">
        <v>990</v>
      </c>
      <c r="J209" s="170" t="s">
        <v>215</v>
      </c>
      <c r="K209" s="170">
        <v>1.033</v>
      </c>
      <c r="L209" s="170" t="s">
        <v>991</v>
      </c>
      <c r="M209" s="170"/>
      <c r="N209" s="170"/>
      <c r="O209" s="170">
        <v>431</v>
      </c>
      <c r="P209" s="170">
        <v>0</v>
      </c>
      <c r="Q209" s="170">
        <v>0</v>
      </c>
      <c r="R209" s="170">
        <v>431</v>
      </c>
      <c r="S209" s="170">
        <v>0</v>
      </c>
      <c r="T209" s="170">
        <v>0</v>
      </c>
      <c r="U209" s="170">
        <v>3</v>
      </c>
      <c r="V209" s="170">
        <v>428</v>
      </c>
      <c r="W209" s="170">
        <v>0</v>
      </c>
      <c r="X209" s="170">
        <v>0</v>
      </c>
      <c r="Y209" s="170"/>
      <c r="Z209" s="170" t="s">
        <v>992</v>
      </c>
      <c r="AA209" s="170" t="s">
        <v>219</v>
      </c>
      <c r="AB209" s="170" t="s">
        <v>456</v>
      </c>
      <c r="AC209" s="170">
        <v>0</v>
      </c>
    </row>
    <row r="210" spans="2:29" ht="120">
      <c r="B210" s="132" t="s">
        <v>195</v>
      </c>
      <c r="C210" s="170">
        <v>201</v>
      </c>
      <c r="D210" s="170" t="s">
        <v>352</v>
      </c>
      <c r="E210" s="170" t="s">
        <v>222</v>
      </c>
      <c r="F210" s="170" t="s">
        <v>993</v>
      </c>
      <c r="G210" s="170" t="s">
        <v>224</v>
      </c>
      <c r="H210" s="170" t="s">
        <v>994</v>
      </c>
      <c r="I210" s="170" t="s">
        <v>995</v>
      </c>
      <c r="J210" s="170" t="s">
        <v>215</v>
      </c>
      <c r="K210" s="170">
        <v>4.4667</v>
      </c>
      <c r="L210" s="170" t="s">
        <v>996</v>
      </c>
      <c r="M210" s="170">
        <v>0</v>
      </c>
      <c r="N210" s="170">
        <v>0</v>
      </c>
      <c r="O210" s="170">
        <v>14</v>
      </c>
      <c r="P210" s="170">
        <v>0</v>
      </c>
      <c r="Q210" s="170">
        <v>0</v>
      </c>
      <c r="R210" s="170">
        <v>14</v>
      </c>
      <c r="S210" s="170">
        <v>0</v>
      </c>
      <c r="T210" s="170">
        <v>0</v>
      </c>
      <c r="U210" s="170">
        <v>14</v>
      </c>
      <c r="V210" s="170">
        <v>0</v>
      </c>
      <c r="W210" s="170">
        <v>0</v>
      </c>
      <c r="X210" s="170">
        <v>2359</v>
      </c>
      <c r="Y210" s="170"/>
      <c r="Z210" s="170" t="s">
        <v>997</v>
      </c>
      <c r="AA210" s="170" t="s">
        <v>244</v>
      </c>
      <c r="AB210" s="170" t="s">
        <v>404</v>
      </c>
      <c r="AC210" s="170">
        <v>1</v>
      </c>
    </row>
    <row r="211" spans="2:29" ht="330">
      <c r="B211" s="132" t="s">
        <v>195</v>
      </c>
      <c r="C211" s="170">
        <v>202</v>
      </c>
      <c r="D211" s="170" t="s">
        <v>221</v>
      </c>
      <c r="E211" s="170" t="s">
        <v>222</v>
      </c>
      <c r="F211" s="170" t="s">
        <v>998</v>
      </c>
      <c r="G211" s="170" t="s">
        <v>224</v>
      </c>
      <c r="H211" s="170" t="s">
        <v>999</v>
      </c>
      <c r="I211" s="170" t="s">
        <v>1000</v>
      </c>
      <c r="J211" s="170" t="s">
        <v>215</v>
      </c>
      <c r="K211" s="170">
        <v>2.3</v>
      </c>
      <c r="L211" s="170" t="s">
        <v>1001</v>
      </c>
      <c r="M211" s="170" t="s">
        <v>927</v>
      </c>
      <c r="N211" s="170">
        <v>0</v>
      </c>
      <c r="O211" s="170">
        <v>457</v>
      </c>
      <c r="P211" s="170">
        <v>0</v>
      </c>
      <c r="Q211" s="170">
        <v>5</v>
      </c>
      <c r="R211" s="170">
        <v>452</v>
      </c>
      <c r="S211" s="170">
        <v>0</v>
      </c>
      <c r="T211" s="170">
        <v>0</v>
      </c>
      <c r="U211" s="170">
        <v>1</v>
      </c>
      <c r="V211" s="170">
        <v>456</v>
      </c>
      <c r="W211" s="170">
        <v>0</v>
      </c>
      <c r="X211" s="170">
        <v>0</v>
      </c>
      <c r="Y211" s="170"/>
      <c r="Z211" s="170" t="s">
        <v>1002</v>
      </c>
      <c r="AA211" s="170" t="s">
        <v>579</v>
      </c>
      <c r="AB211" s="170" t="s">
        <v>230</v>
      </c>
      <c r="AC211" s="170">
        <v>0</v>
      </c>
    </row>
    <row r="212" spans="2:29" ht="60">
      <c r="B212" s="132" t="s">
        <v>195</v>
      </c>
      <c r="C212" s="170">
        <v>203</v>
      </c>
      <c r="D212" s="170" t="s">
        <v>267</v>
      </c>
      <c r="E212" s="170" t="s">
        <v>222</v>
      </c>
      <c r="F212" s="170" t="s">
        <v>1003</v>
      </c>
      <c r="G212" s="170" t="s">
        <v>224</v>
      </c>
      <c r="H212" s="170" t="s">
        <v>1004</v>
      </c>
      <c r="I212" s="170" t="s">
        <v>1005</v>
      </c>
      <c r="J212" s="170" t="s">
        <v>215</v>
      </c>
      <c r="K212" s="170">
        <v>0.5167</v>
      </c>
      <c r="L212" s="170" t="s">
        <v>984</v>
      </c>
      <c r="M212" s="170"/>
      <c r="N212" s="170"/>
      <c r="O212" s="170">
        <v>66</v>
      </c>
      <c r="P212" s="170">
        <v>0</v>
      </c>
      <c r="Q212" s="170">
        <v>0</v>
      </c>
      <c r="R212" s="170">
        <v>66</v>
      </c>
      <c r="S212" s="170">
        <v>0</v>
      </c>
      <c r="T212" s="170">
        <v>0</v>
      </c>
      <c r="U212" s="170">
        <v>6</v>
      </c>
      <c r="V212" s="170">
        <v>60</v>
      </c>
      <c r="W212" s="170">
        <v>0</v>
      </c>
      <c r="X212" s="170">
        <v>45</v>
      </c>
      <c r="Y212" s="170"/>
      <c r="Z212" s="170" t="s">
        <v>1006</v>
      </c>
      <c r="AA212" s="170" t="s">
        <v>579</v>
      </c>
      <c r="AB212" s="170" t="s">
        <v>1007</v>
      </c>
      <c r="AC212" s="170">
        <v>1</v>
      </c>
    </row>
    <row r="213" spans="2:29" ht="15">
      <c r="B213" s="131"/>
      <c r="C213" s="183" t="s">
        <v>194</v>
      </c>
      <c r="D213" s="184"/>
      <c r="E213" s="184"/>
      <c r="F213" s="133"/>
      <c r="G213" s="133"/>
      <c r="H213" s="133"/>
      <c r="I213" s="133"/>
      <c r="J213" s="137"/>
      <c r="K213" s="137"/>
      <c r="L213" s="133"/>
      <c r="M213" s="133"/>
      <c r="N213" s="133"/>
      <c r="O213" s="137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6"/>
    </row>
    <row r="214" spans="2:29" ht="15" hidden="1">
      <c r="B214" s="132" t="s">
        <v>195</v>
      </c>
      <c r="C214" s="125"/>
      <c r="D214" s="125"/>
      <c r="E214" s="125"/>
      <c r="F214" s="125"/>
      <c r="G214" s="125"/>
      <c r="H214" s="139"/>
      <c r="I214" s="139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</row>
  </sheetData>
  <sheetProtection sheet="1" objects="1" scenarios="1"/>
  <mergeCells count="29">
    <mergeCell ref="C4:K4"/>
    <mergeCell ref="Z6:Z7"/>
    <mergeCell ref="W6:W7"/>
    <mergeCell ref="O5:W5"/>
    <mergeCell ref="N5:N7"/>
    <mergeCell ref="M5:M7"/>
    <mergeCell ref="O6:O7"/>
    <mergeCell ref="P6:R6"/>
    <mergeCell ref="S6:V6"/>
    <mergeCell ref="L5:L7"/>
    <mergeCell ref="Z4:AB5"/>
    <mergeCell ref="Y4:Y7"/>
    <mergeCell ref="L4:X4"/>
    <mergeCell ref="E2:AA2"/>
    <mergeCell ref="B4:B8"/>
    <mergeCell ref="C213:E213"/>
    <mergeCell ref="AC4:AC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A6:AA7"/>
    <mergeCell ref="AB6:AB7"/>
    <mergeCell ref="X5:X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2:E13"/>
  <sheetViews>
    <sheetView zoomScale="90" zoomScaleNormal="90" zoomScalePageLayoutView="0" workbookViewId="0" topLeftCell="A1">
      <selection activeCell="D10" sqref="D10"/>
    </sheetView>
  </sheetViews>
  <sheetFormatPr defaultColWidth="9.140625" defaultRowHeight="15"/>
  <cols>
    <col min="2" max="2" width="10.28125" style="0" customWidth="1"/>
    <col min="3" max="3" width="44.28125" style="0" customWidth="1"/>
    <col min="4" max="4" width="41.00390625" style="0" customWidth="1"/>
    <col min="5" max="5" width="51.57421875" style="0" customWidth="1"/>
  </cols>
  <sheetData>
    <row r="2" spans="2:5" ht="30" customHeight="1">
      <c r="B2" s="181" t="s">
        <v>180</v>
      </c>
      <c r="C2" s="197"/>
      <c r="D2" s="197"/>
      <c r="E2" s="197"/>
    </row>
    <row r="4" spans="2:5" ht="30">
      <c r="B4" s="80" t="s">
        <v>105</v>
      </c>
      <c r="C4" s="80" t="s">
        <v>106</v>
      </c>
      <c r="D4" s="80" t="s">
        <v>107</v>
      </c>
      <c r="E4" s="80"/>
    </row>
    <row r="5" spans="2:5" ht="60">
      <c r="B5" s="80">
        <v>1</v>
      </c>
      <c r="C5" s="87" t="s">
        <v>108</v>
      </c>
      <c r="D5" s="124">
        <v>111288</v>
      </c>
      <c r="E5" s="87" t="s">
        <v>109</v>
      </c>
    </row>
    <row r="6" spans="2:5" ht="30">
      <c r="B6" s="80" t="s">
        <v>110</v>
      </c>
      <c r="C6" s="87" t="s">
        <v>111</v>
      </c>
      <c r="D6" s="124">
        <v>125</v>
      </c>
      <c r="E6" s="87" t="s">
        <v>109</v>
      </c>
    </row>
    <row r="7" spans="2:5" ht="30">
      <c r="B7" s="80" t="s">
        <v>112</v>
      </c>
      <c r="C7" s="87" t="s">
        <v>113</v>
      </c>
      <c r="D7" s="124">
        <v>43</v>
      </c>
      <c r="E7" s="87" t="s">
        <v>109</v>
      </c>
    </row>
    <row r="8" spans="2:5" ht="30">
      <c r="B8" s="80" t="s">
        <v>114</v>
      </c>
      <c r="C8" s="87" t="s">
        <v>115</v>
      </c>
      <c r="D8" s="124">
        <v>6358</v>
      </c>
      <c r="E8" s="87" t="s">
        <v>109</v>
      </c>
    </row>
    <row r="9" spans="2:5" ht="30">
      <c r="B9" s="80" t="s">
        <v>116</v>
      </c>
      <c r="C9" s="87" t="s">
        <v>117</v>
      </c>
      <c r="D9" s="124">
        <v>104762</v>
      </c>
      <c r="E9" s="87" t="s">
        <v>109</v>
      </c>
    </row>
    <row r="10" spans="2:5" ht="105">
      <c r="B10" s="80" t="s">
        <v>118</v>
      </c>
      <c r="C10" s="87" t="s">
        <v>119</v>
      </c>
      <c r="D10" s="128">
        <f>IF(ISERR(SUMPRODUCT((Столбец9*Столбец13)*(Столбец8="В")*(Столбец27=1))/D$5),0,SUMPRODUCT((Столбец9*Столбец13)*(Столбец8="В")*(Столбец27=1))/D$5)</f>
        <v>0.006304583602904177</v>
      </c>
      <c r="E10" s="87" t="s">
        <v>120</v>
      </c>
    </row>
    <row r="11" spans="2:5" ht="90">
      <c r="B11" s="80" t="s">
        <v>121</v>
      </c>
      <c r="C11" s="87" t="s">
        <v>122</v>
      </c>
      <c r="D11" s="128">
        <f>IF(ISERR(_xlfn.SUMIFS(Столбец13,Столбец8,"В",Столбец27,1)/D$5),0,_xlfn.SUMIFS(Столбец13,Столбец8,"В",Столбец27,1)/D$5)</f>
        <v>0.0062450578678743445</v>
      </c>
      <c r="E11" s="87" t="s">
        <v>123</v>
      </c>
    </row>
    <row r="12" spans="2:5" ht="90">
      <c r="B12" s="80" t="s">
        <v>124</v>
      </c>
      <c r="C12" s="87" t="s">
        <v>125</v>
      </c>
      <c r="D12" s="128">
        <f>IF(ISERR(SUMPRODUCT((Столбец9*Столбец13)*(Столбец8="П"))/D$5),0,SUMPRODUCT((Столбец9*Столбец13)*(Столбец8="П"))/D$5)</f>
        <v>0.00020756954927755012</v>
      </c>
      <c r="E12" s="87" t="s">
        <v>126</v>
      </c>
    </row>
    <row r="13" spans="2:5" ht="75">
      <c r="B13" s="80" t="s">
        <v>127</v>
      </c>
      <c r="C13" s="87" t="s">
        <v>128</v>
      </c>
      <c r="D13" s="128">
        <f>IF(ISERR(_xlfn.SUMIFS(Столбец13,Столбец8,"П")/D$5),0,_xlfn.SUMIFS(Столбец13,Столбец8,"П")/D$5)</f>
        <v>0.00012579972683487888</v>
      </c>
      <c r="E13" s="87" t="s">
        <v>129</v>
      </c>
    </row>
  </sheetData>
  <sheetProtection password="FA9C" sheet="1" objects="1" scenarios="1" formatCells="0" formatColumns="0" formatRows="0"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C1:AC262"/>
  <sheetViews>
    <sheetView zoomScalePageLayoutView="0" workbookViewId="0" topLeftCell="N1">
      <selection activeCell="Y191" sqref="Y190:Y191"/>
    </sheetView>
  </sheetViews>
  <sheetFormatPr defaultColWidth="9.140625" defaultRowHeight="15"/>
  <cols>
    <col min="16" max="16" width="7.00390625" style="0" customWidth="1"/>
    <col min="17" max="17" width="160.00390625" style="10" bestFit="1" customWidth="1"/>
    <col min="18" max="18" width="7.8515625" style="0" bestFit="1" customWidth="1"/>
    <col min="19" max="19" width="9.00390625" style="25" bestFit="1" customWidth="1"/>
    <col min="20" max="20" width="9.140625" style="25" customWidth="1"/>
    <col min="21" max="21" width="11.8515625" style="25" customWidth="1"/>
    <col min="24" max="24" width="12.421875" style="0" customWidth="1"/>
  </cols>
  <sheetData>
    <row r="1" spans="19:21" ht="225.75" thickBot="1">
      <c r="S1" s="121" t="s">
        <v>36</v>
      </c>
      <c r="T1" s="122" t="s">
        <v>37</v>
      </c>
      <c r="U1" s="122" t="s">
        <v>38</v>
      </c>
    </row>
    <row r="2" spans="16:23" ht="51" customHeight="1" thickBot="1">
      <c r="P2">
        <v>1</v>
      </c>
      <c r="Q2" s="11" t="s">
        <v>6</v>
      </c>
      <c r="R2" s="8">
        <v>2020</v>
      </c>
      <c r="S2" s="141">
        <v>0.5051</v>
      </c>
      <c r="T2" s="142">
        <v>0.2038</v>
      </c>
      <c r="U2" s="142">
        <v>1.0253</v>
      </c>
      <c r="V2" s="25"/>
      <c r="W2" s="25"/>
    </row>
    <row r="3" spans="9:23" ht="15.75" thickBot="1">
      <c r="I3" s="11"/>
      <c r="Q3" s="11" t="s">
        <v>6</v>
      </c>
      <c r="R3" s="9">
        <v>2021</v>
      </c>
      <c r="S3" s="143">
        <v>0.4975</v>
      </c>
      <c r="T3" s="144">
        <v>0.2008</v>
      </c>
      <c r="U3" s="144">
        <v>1.0099</v>
      </c>
      <c r="V3" s="25"/>
      <c r="W3" s="25"/>
    </row>
    <row r="4" spans="6:23" ht="15.75" thickBot="1">
      <c r="F4" t="s">
        <v>5</v>
      </c>
      <c r="I4" s="11"/>
      <c r="Q4" s="11" t="s">
        <v>6</v>
      </c>
      <c r="R4" s="9">
        <v>2022</v>
      </c>
      <c r="S4" s="143">
        <v>0.4901</v>
      </c>
      <c r="T4" s="144">
        <v>0.1977</v>
      </c>
      <c r="U4" s="144">
        <v>1</v>
      </c>
      <c r="V4" s="25"/>
      <c r="W4" s="25"/>
    </row>
    <row r="5" spans="9:23" ht="15.75" thickBot="1">
      <c r="I5" s="11"/>
      <c r="Q5" s="11" t="s">
        <v>6</v>
      </c>
      <c r="R5" s="9">
        <v>2023</v>
      </c>
      <c r="S5" s="143">
        <v>0.4827</v>
      </c>
      <c r="T5" s="144">
        <v>0.1948</v>
      </c>
      <c r="U5" s="144">
        <v>1</v>
      </c>
      <c r="V5" s="25"/>
      <c r="W5" s="25"/>
    </row>
    <row r="6" spans="9:23" ht="15.75" thickBot="1">
      <c r="I6" s="11"/>
      <c r="Q6" s="11" t="s">
        <v>6</v>
      </c>
      <c r="R6" s="9">
        <v>2024</v>
      </c>
      <c r="S6" s="143">
        <v>0.4755</v>
      </c>
      <c r="T6" s="144">
        <v>0.1919</v>
      </c>
      <c r="U6" s="144">
        <v>1</v>
      </c>
      <c r="V6" s="25"/>
      <c r="W6" s="25"/>
    </row>
    <row r="7" spans="9:23" ht="15.75" customHeight="1" thickBot="1">
      <c r="I7" s="11"/>
      <c r="P7">
        <v>2</v>
      </c>
      <c r="Q7" s="11" t="s">
        <v>7</v>
      </c>
      <c r="R7" s="9">
        <v>2020</v>
      </c>
      <c r="S7" s="141">
        <v>4.4022</v>
      </c>
      <c r="T7" s="142">
        <v>0.4281</v>
      </c>
      <c r="U7" s="142">
        <v>1</v>
      </c>
      <c r="V7" s="23"/>
      <c r="W7" s="23"/>
    </row>
    <row r="8" spans="9:23" ht="15.75" thickBot="1">
      <c r="I8" s="11"/>
      <c r="Q8" s="11" t="s">
        <v>7</v>
      </c>
      <c r="R8" s="9">
        <v>2021</v>
      </c>
      <c r="S8" s="143">
        <v>4.3362</v>
      </c>
      <c r="T8" s="144">
        <v>0.4216</v>
      </c>
      <c r="U8" s="144">
        <v>1</v>
      </c>
      <c r="V8" s="23"/>
      <c r="W8" s="23"/>
    </row>
    <row r="9" spans="9:23" ht="15.75" thickBot="1">
      <c r="I9" s="11"/>
      <c r="Q9" s="11" t="s">
        <v>7</v>
      </c>
      <c r="R9" s="9">
        <v>2022</v>
      </c>
      <c r="S9" s="143">
        <v>4.2711</v>
      </c>
      <c r="T9" s="144">
        <v>0.4153</v>
      </c>
      <c r="U9" s="144">
        <v>1</v>
      </c>
      <c r="V9" s="23"/>
      <c r="W9" s="23"/>
    </row>
    <row r="10" spans="9:23" ht="15.75" thickBot="1">
      <c r="I10" s="11"/>
      <c r="Q10" s="11" t="s">
        <v>7</v>
      </c>
      <c r="R10" s="9">
        <v>2023</v>
      </c>
      <c r="S10" s="143">
        <v>4.2071</v>
      </c>
      <c r="T10" s="144">
        <v>0.4091</v>
      </c>
      <c r="U10" s="144">
        <v>1</v>
      </c>
      <c r="V10" s="23"/>
      <c r="W10" s="23"/>
    </row>
    <row r="11" spans="9:23" ht="15.75" thickBot="1">
      <c r="I11" s="11"/>
      <c r="Q11" s="11" t="s">
        <v>7</v>
      </c>
      <c r="R11" s="9">
        <v>2024</v>
      </c>
      <c r="S11" s="143">
        <v>4.1439</v>
      </c>
      <c r="T11" s="144">
        <v>0.4029</v>
      </c>
      <c r="U11" s="144">
        <v>1</v>
      </c>
      <c r="V11" s="23"/>
      <c r="W11" s="23"/>
    </row>
    <row r="12" spans="9:23" ht="15.75" customHeight="1" thickBot="1">
      <c r="I12" s="11"/>
      <c r="P12">
        <v>3</v>
      </c>
      <c r="Q12" s="11" t="s">
        <v>8</v>
      </c>
      <c r="R12" s="9">
        <v>2020</v>
      </c>
      <c r="S12" s="141">
        <v>0.0917</v>
      </c>
      <c r="T12" s="142">
        <v>0.1637</v>
      </c>
      <c r="U12" s="142">
        <v>1</v>
      </c>
      <c r="V12" s="23"/>
      <c r="W12" s="23"/>
    </row>
    <row r="13" spans="9:23" ht="15.75" thickBot="1">
      <c r="I13" s="11"/>
      <c r="Q13" s="11" t="s">
        <v>8</v>
      </c>
      <c r="R13" s="9">
        <v>2021</v>
      </c>
      <c r="S13" s="143">
        <v>0.0903</v>
      </c>
      <c r="T13" s="144">
        <v>0.1612</v>
      </c>
      <c r="U13" s="144">
        <v>1</v>
      </c>
      <c r="V13" s="23"/>
      <c r="W13" s="23"/>
    </row>
    <row r="14" spans="9:23" ht="15.75" thickBot="1">
      <c r="I14" s="11"/>
      <c r="Q14" s="11" t="s">
        <v>8</v>
      </c>
      <c r="R14" s="9">
        <v>2022</v>
      </c>
      <c r="S14" s="145">
        <v>0.0889</v>
      </c>
      <c r="T14" s="144">
        <v>0.1588</v>
      </c>
      <c r="U14" s="144">
        <v>1</v>
      </c>
      <c r="V14" s="23"/>
      <c r="W14" s="23"/>
    </row>
    <row r="15" spans="9:23" ht="15.75" thickBot="1">
      <c r="I15" s="11"/>
      <c r="Q15" s="11" t="s">
        <v>8</v>
      </c>
      <c r="R15" s="9">
        <v>2023</v>
      </c>
      <c r="S15" s="145">
        <v>0.0876</v>
      </c>
      <c r="T15" s="144">
        <v>0.1564</v>
      </c>
      <c r="U15" s="144">
        <v>1</v>
      </c>
      <c r="V15" s="23"/>
      <c r="W15" s="23"/>
    </row>
    <row r="16" spans="9:23" ht="15.75" thickBot="1">
      <c r="I16" s="11"/>
      <c r="Q16" s="11" t="s">
        <v>8</v>
      </c>
      <c r="R16" s="9">
        <v>2024</v>
      </c>
      <c r="S16" s="145">
        <v>0.0863</v>
      </c>
      <c r="T16" s="144">
        <v>0.1541</v>
      </c>
      <c r="U16" s="144">
        <v>1</v>
      </c>
      <c r="V16" s="23"/>
      <c r="W16" s="23"/>
    </row>
    <row r="17" spans="9:23" ht="15.75" customHeight="1" thickBot="1">
      <c r="I17" s="11"/>
      <c r="P17">
        <v>4</v>
      </c>
      <c r="Q17" s="11" t="s">
        <v>9</v>
      </c>
      <c r="R17" s="9">
        <v>2020</v>
      </c>
      <c r="S17" s="141">
        <v>0.3352</v>
      </c>
      <c r="T17" s="142">
        <v>0.072</v>
      </c>
      <c r="U17" s="142">
        <v>1</v>
      </c>
      <c r="V17" s="24"/>
      <c r="W17" s="24"/>
    </row>
    <row r="18" spans="9:23" ht="15.75" thickBot="1">
      <c r="I18" s="11"/>
      <c r="Q18" s="11" t="s">
        <v>9</v>
      </c>
      <c r="R18" s="9">
        <v>2021</v>
      </c>
      <c r="S18" s="145">
        <v>0.3301</v>
      </c>
      <c r="T18" s="146">
        <v>0.0709</v>
      </c>
      <c r="U18" s="144">
        <v>1</v>
      </c>
      <c r="V18" s="24"/>
      <c r="W18" s="24"/>
    </row>
    <row r="19" spans="9:23" ht="15.75" thickBot="1">
      <c r="I19" s="11"/>
      <c r="Q19" s="11" t="s">
        <v>9</v>
      </c>
      <c r="R19" s="9">
        <v>2022</v>
      </c>
      <c r="S19" s="145">
        <v>0.3252</v>
      </c>
      <c r="T19" s="146">
        <v>0.0699</v>
      </c>
      <c r="U19" s="144">
        <v>1</v>
      </c>
      <c r="V19" s="24"/>
      <c r="W19" s="24"/>
    </row>
    <row r="20" spans="9:23" ht="15.75" thickBot="1">
      <c r="I20" s="11"/>
      <c r="Q20" s="11" t="s">
        <v>9</v>
      </c>
      <c r="R20" s="9">
        <v>2023</v>
      </c>
      <c r="S20" s="145">
        <v>0.3203</v>
      </c>
      <c r="T20" s="146">
        <v>0.0688</v>
      </c>
      <c r="U20" s="144">
        <v>1</v>
      </c>
      <c r="V20" s="24"/>
      <c r="W20" s="24"/>
    </row>
    <row r="21" spans="9:23" ht="15.75" thickBot="1">
      <c r="I21" s="11"/>
      <c r="Q21" s="11" t="s">
        <v>9</v>
      </c>
      <c r="R21" s="9">
        <v>2024</v>
      </c>
      <c r="S21" s="143">
        <v>0.3155</v>
      </c>
      <c r="T21" s="144">
        <v>0.0678</v>
      </c>
      <c r="U21" s="144">
        <v>1</v>
      </c>
      <c r="V21" s="24"/>
      <c r="W21" s="24"/>
    </row>
    <row r="22" spans="9:23" ht="16.5" customHeight="1" thickBot="1">
      <c r="I22" s="11"/>
      <c r="P22">
        <v>5</v>
      </c>
      <c r="Q22" s="11" t="s">
        <v>10</v>
      </c>
      <c r="R22" s="9">
        <v>2020</v>
      </c>
      <c r="S22" s="141">
        <v>0.315</v>
      </c>
      <c r="T22" s="142">
        <v>0.1493</v>
      </c>
      <c r="U22" s="142">
        <v>1</v>
      </c>
      <c r="V22" s="23"/>
      <c r="W22" s="23"/>
    </row>
    <row r="23" spans="9:23" ht="15.75" thickBot="1">
      <c r="I23" s="11"/>
      <c r="Q23" s="11" t="s">
        <v>10</v>
      </c>
      <c r="R23" s="9">
        <v>2021</v>
      </c>
      <c r="S23" s="143">
        <v>0.3103</v>
      </c>
      <c r="T23" s="144">
        <v>0.147</v>
      </c>
      <c r="U23" s="144">
        <v>1</v>
      </c>
      <c r="V23" s="23"/>
      <c r="W23" s="23"/>
    </row>
    <row r="24" spans="9:23" ht="15.75" thickBot="1">
      <c r="I24" s="11"/>
      <c r="Q24" s="11" t="s">
        <v>10</v>
      </c>
      <c r="R24" s="9">
        <v>2022</v>
      </c>
      <c r="S24" s="143">
        <v>0.3057</v>
      </c>
      <c r="T24" s="144">
        <v>0.1448</v>
      </c>
      <c r="U24" s="144">
        <v>1</v>
      </c>
      <c r="V24" s="23"/>
      <c r="W24" s="23"/>
    </row>
    <row r="25" spans="9:23" ht="15.75" thickBot="1">
      <c r="I25" s="11"/>
      <c r="Q25" s="11" t="s">
        <v>10</v>
      </c>
      <c r="R25" s="9">
        <v>2023</v>
      </c>
      <c r="S25" s="143">
        <v>0.3011</v>
      </c>
      <c r="T25" s="144">
        <v>0.1427</v>
      </c>
      <c r="U25" s="144">
        <v>1</v>
      </c>
      <c r="V25" s="23"/>
      <c r="W25" s="23"/>
    </row>
    <row r="26" spans="9:23" ht="15.75" thickBot="1">
      <c r="I26" s="11"/>
      <c r="Q26" s="11" t="s">
        <v>10</v>
      </c>
      <c r="R26" s="9">
        <v>2024</v>
      </c>
      <c r="S26" s="143">
        <v>0.2966</v>
      </c>
      <c r="T26" s="144">
        <v>0.1405</v>
      </c>
      <c r="U26" s="144">
        <v>1</v>
      </c>
      <c r="V26" s="23"/>
      <c r="W26" s="23"/>
    </row>
    <row r="27" spans="9:23" ht="15.75" customHeight="1" thickBot="1">
      <c r="I27" s="11"/>
      <c r="P27">
        <v>6</v>
      </c>
      <c r="Q27" s="11" t="s">
        <v>11</v>
      </c>
      <c r="R27" s="9">
        <v>2020</v>
      </c>
      <c r="S27" s="141">
        <v>0.0564</v>
      </c>
      <c r="T27" s="142">
        <v>0.0183</v>
      </c>
      <c r="U27" s="142">
        <v>1</v>
      </c>
      <c r="V27" s="24"/>
      <c r="W27" s="24"/>
    </row>
    <row r="28" spans="9:23" ht="15.75" thickBot="1">
      <c r="I28" s="11"/>
      <c r="Q28" s="11" t="s">
        <v>11</v>
      </c>
      <c r="R28" s="9">
        <v>2021</v>
      </c>
      <c r="S28" s="143">
        <v>0.0555</v>
      </c>
      <c r="T28" s="144">
        <v>0.018</v>
      </c>
      <c r="U28" s="144">
        <v>1</v>
      </c>
      <c r="V28" s="24"/>
      <c r="W28" s="24"/>
    </row>
    <row r="29" spans="9:23" ht="15.75" thickBot="1">
      <c r="I29" s="11"/>
      <c r="Q29" s="11" t="s">
        <v>11</v>
      </c>
      <c r="R29" s="9">
        <v>2022</v>
      </c>
      <c r="S29" s="143">
        <v>0.0547</v>
      </c>
      <c r="T29" s="144">
        <v>0.0177</v>
      </c>
      <c r="U29" s="144">
        <v>1</v>
      </c>
      <c r="V29" s="24"/>
      <c r="W29" s="24"/>
    </row>
    <row r="30" spans="9:23" ht="15.75" thickBot="1">
      <c r="I30" s="11"/>
      <c r="Q30" s="11" t="s">
        <v>11</v>
      </c>
      <c r="R30" s="9">
        <v>2023</v>
      </c>
      <c r="S30" s="143">
        <v>0.0539</v>
      </c>
      <c r="T30" s="144">
        <v>0.0175</v>
      </c>
      <c r="U30" s="144">
        <v>1</v>
      </c>
      <c r="V30" s="24"/>
      <c r="W30" s="24"/>
    </row>
    <row r="31" spans="9:23" ht="15.75" thickBot="1">
      <c r="I31" s="11"/>
      <c r="Q31" s="11" t="s">
        <v>11</v>
      </c>
      <c r="R31" s="9">
        <v>2024</v>
      </c>
      <c r="S31" s="143">
        <v>0.053</v>
      </c>
      <c r="T31" s="144">
        <v>0.0172</v>
      </c>
      <c r="U31" s="144">
        <v>1</v>
      </c>
      <c r="V31" s="24"/>
      <c r="W31" s="24"/>
    </row>
    <row r="32" spans="9:23" ht="26.25" customHeight="1" thickBot="1">
      <c r="I32" s="11"/>
      <c r="P32">
        <v>7</v>
      </c>
      <c r="Q32" s="11" t="s">
        <v>12</v>
      </c>
      <c r="R32" s="9">
        <v>2020</v>
      </c>
      <c r="S32" s="147">
        <v>0.1086</v>
      </c>
      <c r="T32" s="148">
        <v>0.0547</v>
      </c>
      <c r="U32" s="142">
        <v>1</v>
      </c>
      <c r="V32" s="23"/>
      <c r="W32" s="23"/>
    </row>
    <row r="33" spans="9:23" ht="15.75" thickBot="1">
      <c r="I33" s="11"/>
      <c r="Q33" s="11" t="s">
        <v>12</v>
      </c>
      <c r="R33" s="9">
        <v>2021</v>
      </c>
      <c r="S33" s="145">
        <v>0.1069</v>
      </c>
      <c r="T33" s="146">
        <v>0.0539</v>
      </c>
      <c r="U33" s="144">
        <v>1</v>
      </c>
      <c r="V33" s="23"/>
      <c r="W33" s="23"/>
    </row>
    <row r="34" spans="17:23" ht="15.75" thickBot="1">
      <c r="Q34" s="11" t="s">
        <v>12</v>
      </c>
      <c r="R34" s="9">
        <v>2022</v>
      </c>
      <c r="S34" s="145">
        <v>0.1053</v>
      </c>
      <c r="T34" s="146">
        <v>0.0531</v>
      </c>
      <c r="U34" s="144">
        <v>1</v>
      </c>
      <c r="V34" s="23"/>
      <c r="W34" s="23"/>
    </row>
    <row r="35" spans="17:23" ht="15.75" thickBot="1">
      <c r="Q35" s="11" t="s">
        <v>12</v>
      </c>
      <c r="R35" s="9">
        <v>2023</v>
      </c>
      <c r="S35" s="143">
        <v>0.1037</v>
      </c>
      <c r="T35" s="144">
        <v>0.0523</v>
      </c>
      <c r="U35" s="144">
        <v>1</v>
      </c>
      <c r="V35" s="23"/>
      <c r="W35" s="23"/>
    </row>
    <row r="36" spans="17:23" ht="15.75" thickBot="1">
      <c r="Q36" s="11" t="s">
        <v>12</v>
      </c>
      <c r="R36" s="9">
        <v>2024</v>
      </c>
      <c r="S36" s="143">
        <v>0.1022</v>
      </c>
      <c r="T36" s="144">
        <v>0.0515</v>
      </c>
      <c r="U36" s="144">
        <v>1</v>
      </c>
      <c r="V36" s="23"/>
      <c r="W36" s="23"/>
    </row>
    <row r="37" spans="3:24" ht="15.75" customHeight="1" thickBot="1">
      <c r="C37" s="1" t="s">
        <v>0</v>
      </c>
      <c r="D37" s="6" t="s">
        <v>6</v>
      </c>
      <c r="E37" s="2" t="s">
        <v>1</v>
      </c>
      <c r="F37" s="7">
        <v>2021</v>
      </c>
      <c r="P37">
        <v>8</v>
      </c>
      <c r="Q37" s="11" t="s">
        <v>13</v>
      </c>
      <c r="R37" s="9">
        <v>2020</v>
      </c>
      <c r="S37" s="149">
        <v>0</v>
      </c>
      <c r="T37" s="151">
        <v>0</v>
      </c>
      <c r="U37" s="151">
        <v>1</v>
      </c>
      <c r="V37" s="23"/>
      <c r="W37" s="23"/>
      <c r="X37" s="23"/>
    </row>
    <row r="38" spans="17:23" ht="15.75" thickBot="1">
      <c r="Q38" s="11" t="s">
        <v>13</v>
      </c>
      <c r="R38" s="9">
        <v>2021</v>
      </c>
      <c r="S38" s="150">
        <v>0</v>
      </c>
      <c r="T38" s="152">
        <v>0</v>
      </c>
      <c r="U38" s="152">
        <v>1</v>
      </c>
      <c r="V38" s="23"/>
      <c r="W38" s="23"/>
    </row>
    <row r="39" spans="17:23" ht="15.75" thickBot="1">
      <c r="Q39" s="11" t="s">
        <v>13</v>
      </c>
      <c r="R39" s="9">
        <v>2022</v>
      </c>
      <c r="S39" s="150">
        <v>0</v>
      </c>
      <c r="T39" s="152">
        <v>0</v>
      </c>
      <c r="U39" s="152">
        <v>1</v>
      </c>
      <c r="V39" s="23"/>
      <c r="W39" s="23"/>
    </row>
    <row r="40" spans="3:23" ht="17.25" customHeight="1" thickBot="1">
      <c r="C40" s="3" t="s">
        <v>2</v>
      </c>
      <c r="D40" t="s">
        <v>4</v>
      </c>
      <c r="Q40" s="11" t="s">
        <v>13</v>
      </c>
      <c r="R40" s="9">
        <v>2023</v>
      </c>
      <c r="S40" s="150">
        <v>0</v>
      </c>
      <c r="T40" s="152">
        <v>0</v>
      </c>
      <c r="U40" s="152">
        <v>1</v>
      </c>
      <c r="V40" s="23"/>
      <c r="W40" s="23"/>
    </row>
    <row r="41" spans="3:23" ht="15.75" thickBot="1">
      <c r="C41" s="4">
        <f>_xlfn.SUMIFS(R2:R161,S2:S161,D37,Q2:Q161,F37)</f>
        <v>0</v>
      </c>
      <c r="D41" s="5"/>
      <c r="Q41" s="11" t="s">
        <v>13</v>
      </c>
      <c r="R41" s="9">
        <v>2024</v>
      </c>
      <c r="S41" s="150">
        <v>0</v>
      </c>
      <c r="T41" s="152">
        <v>0</v>
      </c>
      <c r="U41" s="152">
        <v>1</v>
      </c>
      <c r="V41" s="23"/>
      <c r="W41" s="23"/>
    </row>
    <row r="42" spans="16:23" ht="15.75" customHeight="1" thickBot="1">
      <c r="P42">
        <v>9</v>
      </c>
      <c r="Q42" s="11" t="s">
        <v>14</v>
      </c>
      <c r="R42" s="9">
        <v>2020</v>
      </c>
      <c r="S42" s="141">
        <v>0</v>
      </c>
      <c r="T42" s="142">
        <v>0</v>
      </c>
      <c r="U42" s="142">
        <v>1</v>
      </c>
      <c r="V42" s="23"/>
      <c r="W42" s="23"/>
    </row>
    <row r="43" spans="3:23" ht="15" customHeight="1" thickBot="1">
      <c r="C43" s="3" t="s">
        <v>3</v>
      </c>
      <c r="D43" t="s">
        <v>4</v>
      </c>
      <c r="Q43" s="11" t="s">
        <v>14</v>
      </c>
      <c r="R43" s="9">
        <v>2021</v>
      </c>
      <c r="S43" s="143">
        <v>0</v>
      </c>
      <c r="T43" s="144">
        <v>0</v>
      </c>
      <c r="U43" s="144">
        <v>1</v>
      </c>
      <c r="V43" s="23"/>
      <c r="W43" s="23"/>
    </row>
    <row r="44" spans="3:23" ht="15.75" thickBot="1">
      <c r="C44" s="4">
        <f>_xlfn.SUMIFS(R2:R161,T2:T161,D37,Q2:Q161,F37)</f>
        <v>0</v>
      </c>
      <c r="D44" s="5"/>
      <c r="Q44" s="11" t="s">
        <v>14</v>
      </c>
      <c r="R44" s="9">
        <v>2022</v>
      </c>
      <c r="S44" s="143">
        <v>0</v>
      </c>
      <c r="T44" s="144">
        <v>0</v>
      </c>
      <c r="U44" s="144">
        <v>1</v>
      </c>
      <c r="V44" s="23"/>
      <c r="W44" s="23"/>
    </row>
    <row r="45" spans="17:23" ht="15.75" thickBot="1">
      <c r="Q45" s="11" t="s">
        <v>14</v>
      </c>
      <c r="R45" s="9">
        <v>2023</v>
      </c>
      <c r="S45" s="143">
        <v>0</v>
      </c>
      <c r="T45" s="144">
        <v>0</v>
      </c>
      <c r="U45" s="144">
        <v>1</v>
      </c>
      <c r="V45" s="23"/>
      <c r="W45" s="23"/>
    </row>
    <row r="46" spans="17:23" ht="15.75" thickBot="1">
      <c r="Q46" s="11" t="s">
        <v>14</v>
      </c>
      <c r="R46" s="9">
        <v>2024</v>
      </c>
      <c r="S46" s="143">
        <v>0</v>
      </c>
      <c r="T46" s="144">
        <v>0</v>
      </c>
      <c r="U46" s="144">
        <v>1</v>
      </c>
      <c r="V46" s="23"/>
      <c r="W46" s="23"/>
    </row>
    <row r="47" spans="16:23" ht="15.75" customHeight="1" thickBot="1">
      <c r="P47">
        <v>10</v>
      </c>
      <c r="Q47" s="11" t="s">
        <v>15</v>
      </c>
      <c r="R47" s="9">
        <v>2020</v>
      </c>
      <c r="S47" s="141">
        <v>0.052</v>
      </c>
      <c r="T47" s="142">
        <v>0.0693</v>
      </c>
      <c r="U47" s="142">
        <v>1</v>
      </c>
      <c r="V47" s="23"/>
      <c r="W47" s="23"/>
    </row>
    <row r="48" spans="17:23" ht="15.75" thickBot="1">
      <c r="Q48" s="11" t="s">
        <v>15</v>
      </c>
      <c r="R48" s="9">
        <v>2021</v>
      </c>
      <c r="S48" s="143">
        <v>0.0512</v>
      </c>
      <c r="T48" s="144">
        <v>0.0683</v>
      </c>
      <c r="U48" s="144">
        <v>1</v>
      </c>
      <c r="V48" s="23"/>
      <c r="W48" s="23"/>
    </row>
    <row r="49" spans="17:23" ht="15.75" thickBot="1">
      <c r="Q49" s="11" t="s">
        <v>15</v>
      </c>
      <c r="R49" s="9">
        <v>2022</v>
      </c>
      <c r="S49" s="143">
        <v>0.0504</v>
      </c>
      <c r="T49" s="144">
        <v>0.0673</v>
      </c>
      <c r="U49" s="144">
        <v>1</v>
      </c>
      <c r="V49" s="23"/>
      <c r="W49" s="23"/>
    </row>
    <row r="50" spans="17:23" ht="15.75" thickBot="1">
      <c r="Q50" s="11" t="s">
        <v>15</v>
      </c>
      <c r="R50" s="9">
        <v>2023</v>
      </c>
      <c r="S50" s="143">
        <v>0.0497</v>
      </c>
      <c r="T50" s="144">
        <v>0.0663</v>
      </c>
      <c r="U50" s="144">
        <v>1</v>
      </c>
      <c r="V50" s="23"/>
      <c r="W50" s="23"/>
    </row>
    <row r="51" spans="17:23" ht="15.75" thickBot="1">
      <c r="Q51" s="11" t="s">
        <v>15</v>
      </c>
      <c r="R51" s="9">
        <v>2024</v>
      </c>
      <c r="S51" s="143">
        <v>0.0489</v>
      </c>
      <c r="T51" s="144">
        <v>0.0653</v>
      </c>
      <c r="U51" s="144">
        <v>1</v>
      </c>
      <c r="V51" s="23"/>
      <c r="W51" s="23"/>
    </row>
    <row r="52" spans="16:23" ht="15.75" customHeight="1" thickBot="1">
      <c r="P52">
        <v>11</v>
      </c>
      <c r="Q52" s="11" t="s">
        <v>16</v>
      </c>
      <c r="R52" s="9">
        <v>2020</v>
      </c>
      <c r="S52" s="141">
        <v>0.2246</v>
      </c>
      <c r="T52" s="142">
        <v>0.1801</v>
      </c>
      <c r="U52" s="142">
        <v>1</v>
      </c>
      <c r="V52" s="23"/>
      <c r="W52" s="23"/>
    </row>
    <row r="53" spans="17:23" ht="15.75" thickBot="1">
      <c r="Q53" s="11" t="s">
        <v>16</v>
      </c>
      <c r="R53" s="9">
        <v>2021</v>
      </c>
      <c r="S53" s="143">
        <v>0.2212</v>
      </c>
      <c r="T53" s="144">
        <v>0.1774</v>
      </c>
      <c r="U53" s="144">
        <v>1</v>
      </c>
      <c r="V53" s="23"/>
      <c r="W53" s="23"/>
    </row>
    <row r="54" spans="17:23" ht="15.75" thickBot="1">
      <c r="Q54" s="11" t="s">
        <v>16</v>
      </c>
      <c r="R54" s="9">
        <v>2022</v>
      </c>
      <c r="S54" s="145">
        <v>0.2179</v>
      </c>
      <c r="T54" s="144">
        <v>0.1747</v>
      </c>
      <c r="U54" s="144">
        <v>1</v>
      </c>
      <c r="V54" s="23"/>
      <c r="W54" s="23"/>
    </row>
    <row r="55" spans="17:23" ht="15.75" thickBot="1">
      <c r="Q55" s="11" t="s">
        <v>16</v>
      </c>
      <c r="R55" s="9">
        <v>2023</v>
      </c>
      <c r="S55" s="143">
        <v>0.2146</v>
      </c>
      <c r="T55" s="144">
        <v>0.1721</v>
      </c>
      <c r="U55" s="144">
        <v>1</v>
      </c>
      <c r="V55" s="23"/>
      <c r="W55" s="23"/>
    </row>
    <row r="56" spans="17:23" ht="15.75" thickBot="1">
      <c r="Q56" s="11" t="s">
        <v>16</v>
      </c>
      <c r="R56" s="9">
        <v>2024</v>
      </c>
      <c r="S56" s="143">
        <v>0.2114</v>
      </c>
      <c r="T56" s="146">
        <v>0.1695</v>
      </c>
      <c r="U56" s="144">
        <v>1</v>
      </c>
      <c r="V56" s="23"/>
      <c r="W56" s="23"/>
    </row>
    <row r="57" spans="16:23" ht="25.5" customHeight="1" thickBot="1">
      <c r="P57">
        <v>12</v>
      </c>
      <c r="Q57" s="11" t="s">
        <v>197</v>
      </c>
      <c r="R57" s="9">
        <v>2020</v>
      </c>
      <c r="S57" s="141">
        <v>0.1789</v>
      </c>
      <c r="T57" s="142">
        <v>0.0937</v>
      </c>
      <c r="U57" s="142">
        <v>1.0709</v>
      </c>
      <c r="V57" s="23"/>
      <c r="W57" s="23"/>
    </row>
    <row r="58" spans="17:23" ht="15.75" thickBot="1">
      <c r="Q58" s="11" t="s">
        <v>197</v>
      </c>
      <c r="R58" s="9">
        <v>2021</v>
      </c>
      <c r="S58" s="143">
        <v>0.1762</v>
      </c>
      <c r="T58" s="144">
        <v>0.0923</v>
      </c>
      <c r="U58" s="144">
        <v>1.0548</v>
      </c>
      <c r="V58" s="23"/>
      <c r="W58" s="23"/>
    </row>
    <row r="59" spans="17:23" ht="15.75" thickBot="1">
      <c r="Q59" s="11" t="s">
        <v>197</v>
      </c>
      <c r="R59" s="9">
        <v>2022</v>
      </c>
      <c r="S59" s="143">
        <v>0.1736</v>
      </c>
      <c r="T59" s="144">
        <v>0.0909</v>
      </c>
      <c r="U59" s="144">
        <v>1.039</v>
      </c>
      <c r="V59" s="23"/>
      <c r="W59" s="23"/>
    </row>
    <row r="60" spans="17:23" ht="15.75" thickBot="1">
      <c r="Q60" s="11" t="s">
        <v>197</v>
      </c>
      <c r="R60" s="9">
        <v>2023</v>
      </c>
      <c r="S60" s="143">
        <v>0.171</v>
      </c>
      <c r="T60" s="144">
        <v>0.0895</v>
      </c>
      <c r="U60" s="144">
        <v>1.0234</v>
      </c>
      <c r="V60" s="23"/>
      <c r="W60" s="23"/>
    </row>
    <row r="61" spans="17:23" ht="15.75" thickBot="1">
      <c r="Q61" s="11" t="s">
        <v>197</v>
      </c>
      <c r="R61" s="9">
        <v>2024</v>
      </c>
      <c r="S61" s="143">
        <v>0.1684</v>
      </c>
      <c r="T61" s="144">
        <v>0.0882</v>
      </c>
      <c r="U61" s="144">
        <v>1.008</v>
      </c>
      <c r="V61" s="23"/>
      <c r="W61" s="23"/>
    </row>
    <row r="62" spans="16:23" ht="15.75" customHeight="1" thickBot="1">
      <c r="P62">
        <v>13</v>
      </c>
      <c r="Q62" s="11" t="s">
        <v>200</v>
      </c>
      <c r="R62" s="9">
        <v>2020</v>
      </c>
      <c r="S62" s="153">
        <v>0.2866</v>
      </c>
      <c r="T62" s="155">
        <v>0.2285</v>
      </c>
      <c r="U62" s="155">
        <v>1</v>
      </c>
      <c r="V62" s="23"/>
      <c r="W62" s="23"/>
    </row>
    <row r="63" spans="17:23" ht="15.75" thickBot="1">
      <c r="Q63" s="11" t="s">
        <v>200</v>
      </c>
      <c r="R63" s="9">
        <v>2021</v>
      </c>
      <c r="S63" s="154">
        <v>0.2823</v>
      </c>
      <c r="T63" s="156">
        <v>0.2251</v>
      </c>
      <c r="U63" s="156">
        <v>1</v>
      </c>
      <c r="V63" s="23"/>
      <c r="W63" s="23"/>
    </row>
    <row r="64" spans="17:23" ht="15.75" thickBot="1">
      <c r="Q64" s="11" t="s">
        <v>200</v>
      </c>
      <c r="R64" s="9">
        <v>2022</v>
      </c>
      <c r="S64" s="154">
        <v>0.278</v>
      </c>
      <c r="T64" s="156">
        <v>0.2217</v>
      </c>
      <c r="U64" s="156">
        <v>1</v>
      </c>
      <c r="V64" s="23"/>
      <c r="W64" s="23"/>
    </row>
    <row r="65" spans="17:23" ht="15.75" thickBot="1">
      <c r="Q65" s="11" t="s">
        <v>200</v>
      </c>
      <c r="R65" s="9">
        <v>2023</v>
      </c>
      <c r="S65" s="154">
        <v>0.2739</v>
      </c>
      <c r="T65" s="156">
        <v>0.2184</v>
      </c>
      <c r="U65" s="156">
        <v>1</v>
      </c>
      <c r="V65" s="23"/>
      <c r="W65" s="23"/>
    </row>
    <row r="66" spans="17:23" ht="15.75" thickBot="1">
      <c r="Q66" s="11" t="s">
        <v>200</v>
      </c>
      <c r="R66" s="9">
        <v>2024</v>
      </c>
      <c r="S66" s="154">
        <v>0.2697</v>
      </c>
      <c r="T66" s="156">
        <v>0.2151</v>
      </c>
      <c r="U66" s="156">
        <v>1</v>
      </c>
      <c r="V66" s="23"/>
      <c r="W66" s="23"/>
    </row>
    <row r="67" spans="16:23" ht="15.75" customHeight="1" thickBot="1">
      <c r="P67">
        <v>14</v>
      </c>
      <c r="Q67" s="11" t="s">
        <v>17</v>
      </c>
      <c r="R67" s="9">
        <v>2020</v>
      </c>
      <c r="S67" s="141">
        <v>0.0227</v>
      </c>
      <c r="T67" s="142">
        <v>0.0088</v>
      </c>
      <c r="U67" s="142">
        <v>1</v>
      </c>
      <c r="V67" s="23"/>
      <c r="W67" s="23"/>
    </row>
    <row r="68" spans="17:23" ht="15.75" thickBot="1">
      <c r="Q68" s="11" t="s">
        <v>17</v>
      </c>
      <c r="R68" s="9">
        <v>2021</v>
      </c>
      <c r="S68" s="143">
        <v>0.0224</v>
      </c>
      <c r="T68" s="144">
        <v>0.0087</v>
      </c>
      <c r="U68" s="144">
        <v>1</v>
      </c>
      <c r="V68" s="23"/>
      <c r="W68" s="23"/>
    </row>
    <row r="69" spans="17:23" ht="15.75" thickBot="1">
      <c r="Q69" s="11" t="s">
        <v>17</v>
      </c>
      <c r="R69" s="9">
        <v>2022</v>
      </c>
      <c r="S69" s="143">
        <v>0.0221</v>
      </c>
      <c r="T69" s="144">
        <v>0.0086</v>
      </c>
      <c r="U69" s="144">
        <v>1</v>
      </c>
      <c r="V69" s="23"/>
      <c r="W69" s="23"/>
    </row>
    <row r="70" spans="17:23" ht="15.75" thickBot="1">
      <c r="Q70" s="11" t="s">
        <v>17</v>
      </c>
      <c r="R70" s="9">
        <v>2023</v>
      </c>
      <c r="S70" s="143">
        <v>0.0217</v>
      </c>
      <c r="T70" s="144">
        <v>0.0084</v>
      </c>
      <c r="U70" s="144">
        <v>1</v>
      </c>
      <c r="V70" s="23"/>
      <c r="W70" s="23"/>
    </row>
    <row r="71" spans="17:23" ht="15.75" thickBot="1">
      <c r="Q71" s="11" t="s">
        <v>17</v>
      </c>
      <c r="R71" s="9">
        <v>2024</v>
      </c>
      <c r="S71" s="143">
        <v>0.0214</v>
      </c>
      <c r="T71" s="144">
        <v>0.0083</v>
      </c>
      <c r="U71" s="144">
        <v>1</v>
      </c>
      <c r="V71" s="23"/>
      <c r="W71" s="23"/>
    </row>
    <row r="72" spans="16:23" ht="15.75" customHeight="1" thickBot="1">
      <c r="P72">
        <v>15</v>
      </c>
      <c r="Q72" s="11" t="s">
        <v>18</v>
      </c>
      <c r="R72" s="9">
        <v>2020</v>
      </c>
      <c r="S72" s="141">
        <v>0.2994</v>
      </c>
      <c r="T72" s="142">
        <v>0.1261</v>
      </c>
      <c r="U72" s="142">
        <v>1</v>
      </c>
      <c r="V72" s="23"/>
      <c r="W72" s="23"/>
    </row>
    <row r="73" spans="17:23" ht="15.75" thickBot="1">
      <c r="Q73" s="11" t="s">
        <v>18</v>
      </c>
      <c r="R73" s="9">
        <v>2021</v>
      </c>
      <c r="S73" s="143">
        <v>0.2949</v>
      </c>
      <c r="T73" s="144">
        <v>0.1242</v>
      </c>
      <c r="U73" s="144">
        <v>1</v>
      </c>
      <c r="V73" s="23"/>
      <c r="W73" s="23"/>
    </row>
    <row r="74" spans="17:23" ht="15.75" thickBot="1">
      <c r="Q74" s="11" t="s">
        <v>18</v>
      </c>
      <c r="R74" s="9">
        <v>2022</v>
      </c>
      <c r="S74" s="143">
        <v>0.2905</v>
      </c>
      <c r="T74" s="144">
        <v>0.1223</v>
      </c>
      <c r="U74" s="144">
        <v>1</v>
      </c>
      <c r="V74" s="23"/>
      <c r="W74" s="23"/>
    </row>
    <row r="75" spans="17:23" ht="15.75" thickBot="1">
      <c r="Q75" s="11" t="s">
        <v>18</v>
      </c>
      <c r="R75" s="9">
        <v>2023</v>
      </c>
      <c r="S75" s="143">
        <v>0.2862</v>
      </c>
      <c r="T75" s="144">
        <v>0.1205</v>
      </c>
      <c r="U75" s="144">
        <v>1</v>
      </c>
      <c r="V75" s="23"/>
      <c r="W75" s="23"/>
    </row>
    <row r="76" spans="17:23" ht="15.75" thickBot="1">
      <c r="Q76" s="11" t="s">
        <v>18</v>
      </c>
      <c r="R76" s="9">
        <v>2024</v>
      </c>
      <c r="S76" s="143">
        <v>0.2819</v>
      </c>
      <c r="T76" s="144">
        <v>0.1187</v>
      </c>
      <c r="U76" s="144">
        <v>1</v>
      </c>
      <c r="V76" s="23"/>
      <c r="W76" s="23"/>
    </row>
    <row r="77" spans="16:23" ht="15.75" customHeight="1" thickBot="1">
      <c r="P77">
        <v>16</v>
      </c>
      <c r="Q77" s="11" t="s">
        <v>201</v>
      </c>
      <c r="R77" s="9">
        <v>2020</v>
      </c>
      <c r="S77" s="149">
        <v>0</v>
      </c>
      <c r="T77" s="151">
        <v>0</v>
      </c>
      <c r="U77" s="151">
        <v>1</v>
      </c>
      <c r="V77" s="23"/>
      <c r="W77" s="23"/>
    </row>
    <row r="78" spans="17:23" ht="15.75" thickBot="1">
      <c r="Q78" s="11" t="s">
        <v>201</v>
      </c>
      <c r="R78" s="9">
        <v>2021</v>
      </c>
      <c r="S78" s="150">
        <v>0</v>
      </c>
      <c r="T78" s="152">
        <v>0</v>
      </c>
      <c r="U78" s="152">
        <v>1</v>
      </c>
      <c r="V78" s="23"/>
      <c r="W78" s="23"/>
    </row>
    <row r="79" spans="9:23" ht="15.75" thickBot="1">
      <c r="I79" s="12"/>
      <c r="Q79" s="11" t="s">
        <v>201</v>
      </c>
      <c r="R79" s="9">
        <v>2022</v>
      </c>
      <c r="S79" s="150">
        <v>0</v>
      </c>
      <c r="T79" s="152">
        <v>0</v>
      </c>
      <c r="U79" s="152">
        <v>1</v>
      </c>
      <c r="V79" s="23"/>
      <c r="W79" s="23"/>
    </row>
    <row r="80" spans="17:23" ht="15.75" thickBot="1">
      <c r="Q80" s="11" t="s">
        <v>201</v>
      </c>
      <c r="R80" s="9">
        <v>2023</v>
      </c>
      <c r="S80" s="150">
        <v>0</v>
      </c>
      <c r="T80" s="152">
        <v>0</v>
      </c>
      <c r="U80" s="152">
        <v>1</v>
      </c>
      <c r="V80" s="23"/>
      <c r="W80" s="23"/>
    </row>
    <row r="81" spans="17:23" ht="15.75" thickBot="1">
      <c r="Q81" s="11" t="s">
        <v>201</v>
      </c>
      <c r="R81" s="9">
        <v>2024</v>
      </c>
      <c r="S81" s="150">
        <v>0</v>
      </c>
      <c r="T81" s="152">
        <v>0</v>
      </c>
      <c r="U81" s="152">
        <v>1</v>
      </c>
      <c r="V81" s="23"/>
      <c r="W81" s="23"/>
    </row>
    <row r="82" spans="16:23" ht="26.25" customHeight="1" thickBot="1">
      <c r="P82">
        <v>17</v>
      </c>
      <c r="Q82" s="11" t="s">
        <v>19</v>
      </c>
      <c r="R82" s="9">
        <v>2020</v>
      </c>
      <c r="S82" s="141">
        <v>0.1653</v>
      </c>
      <c r="T82" s="142">
        <v>0.3151</v>
      </c>
      <c r="U82" s="142">
        <v>1.1382</v>
      </c>
      <c r="V82" s="23"/>
      <c r="W82" s="23"/>
    </row>
    <row r="83" spans="17:23" ht="15.75" thickBot="1">
      <c r="Q83" s="11" t="s">
        <v>19</v>
      </c>
      <c r="R83" s="9">
        <v>2021</v>
      </c>
      <c r="S83" s="143">
        <v>0.1628</v>
      </c>
      <c r="T83" s="144">
        <v>0.3104</v>
      </c>
      <c r="U83" s="144">
        <v>1.1211</v>
      </c>
      <c r="V83" s="23"/>
      <c r="W83" s="23"/>
    </row>
    <row r="84" spans="17:23" ht="15.75" thickBot="1">
      <c r="Q84" s="11" t="s">
        <v>19</v>
      </c>
      <c r="R84" s="9">
        <v>2022</v>
      </c>
      <c r="S84" s="143">
        <v>0.1604</v>
      </c>
      <c r="T84" s="144">
        <v>0.3057</v>
      </c>
      <c r="U84" s="144">
        <v>1.1043</v>
      </c>
      <c r="V84" s="23"/>
      <c r="W84" s="23"/>
    </row>
    <row r="85" spans="17:23" ht="15.75" thickBot="1">
      <c r="Q85" s="11" t="s">
        <v>19</v>
      </c>
      <c r="R85" s="9">
        <v>2023</v>
      </c>
      <c r="S85" s="143">
        <v>0.158</v>
      </c>
      <c r="T85" s="144">
        <v>0.3011</v>
      </c>
      <c r="U85" s="144">
        <v>1.0878</v>
      </c>
      <c r="V85" s="23"/>
      <c r="W85" s="23"/>
    </row>
    <row r="86" spans="17:23" ht="15.75" thickBot="1">
      <c r="Q86" s="11" t="s">
        <v>19</v>
      </c>
      <c r="R86" s="9">
        <v>2024</v>
      </c>
      <c r="S86" s="143">
        <v>0.1556</v>
      </c>
      <c r="T86" s="144">
        <v>0.2966</v>
      </c>
      <c r="U86" s="144">
        <v>1.0715</v>
      </c>
      <c r="V86" s="23"/>
      <c r="W86" s="23"/>
    </row>
    <row r="87" spans="16:23" ht="15.75" customHeight="1" thickBot="1">
      <c r="P87">
        <v>18</v>
      </c>
      <c r="Q87" s="11" t="s">
        <v>20</v>
      </c>
      <c r="R87" s="9">
        <v>2020</v>
      </c>
      <c r="S87" s="149">
        <v>0</v>
      </c>
      <c r="T87" s="151">
        <v>0</v>
      </c>
      <c r="U87" s="151">
        <v>1</v>
      </c>
      <c r="V87" s="23"/>
      <c r="W87" s="23"/>
    </row>
    <row r="88" spans="17:23" ht="15.75" thickBot="1">
      <c r="Q88" s="11" t="s">
        <v>20</v>
      </c>
      <c r="R88" s="9">
        <v>2021</v>
      </c>
      <c r="S88" s="150">
        <v>0</v>
      </c>
      <c r="T88" s="152">
        <v>0</v>
      </c>
      <c r="U88" s="152">
        <v>1</v>
      </c>
      <c r="V88" s="23"/>
      <c r="W88" s="23"/>
    </row>
    <row r="89" spans="17:23" ht="15.75" thickBot="1">
      <c r="Q89" s="11" t="s">
        <v>20</v>
      </c>
      <c r="R89" s="9">
        <v>2022</v>
      </c>
      <c r="S89" s="150">
        <v>0</v>
      </c>
      <c r="T89" s="152">
        <v>0</v>
      </c>
      <c r="U89" s="152">
        <v>1</v>
      </c>
      <c r="V89" s="23"/>
      <c r="W89" s="23"/>
    </row>
    <row r="90" spans="17:23" ht="15.75" thickBot="1">
      <c r="Q90" s="11" t="s">
        <v>20</v>
      </c>
      <c r="R90" s="9">
        <v>2023</v>
      </c>
      <c r="S90" s="150">
        <v>0</v>
      </c>
      <c r="T90" s="152">
        <v>0</v>
      </c>
      <c r="U90" s="152">
        <v>1</v>
      </c>
      <c r="V90" s="23"/>
      <c r="W90" s="23"/>
    </row>
    <row r="91" spans="17:23" ht="15.75" thickBot="1">
      <c r="Q91" s="11" t="s">
        <v>20</v>
      </c>
      <c r="R91" s="9">
        <v>2024</v>
      </c>
      <c r="S91" s="150">
        <v>0</v>
      </c>
      <c r="T91" s="152">
        <v>0</v>
      </c>
      <c r="U91" s="152">
        <v>1</v>
      </c>
      <c r="V91" s="23"/>
      <c r="W91" s="23"/>
    </row>
    <row r="92" spans="16:23" ht="15.75" customHeight="1" thickBot="1">
      <c r="P92">
        <v>19</v>
      </c>
      <c r="Q92" s="11" t="s">
        <v>21</v>
      </c>
      <c r="R92" s="9">
        <v>2020</v>
      </c>
      <c r="S92" s="141">
        <v>0.1518</v>
      </c>
      <c r="T92" s="142">
        <v>0.0438</v>
      </c>
      <c r="U92" s="151">
        <v>1</v>
      </c>
      <c r="V92" s="23"/>
      <c r="W92" s="23"/>
    </row>
    <row r="93" spans="17:23" ht="15.75" thickBot="1">
      <c r="Q93" s="11" t="s">
        <v>21</v>
      </c>
      <c r="R93" s="9">
        <v>2021</v>
      </c>
      <c r="S93" s="143">
        <v>0.1495</v>
      </c>
      <c r="T93" s="144">
        <v>0.0432</v>
      </c>
      <c r="U93" s="152">
        <v>1</v>
      </c>
      <c r="V93" s="23"/>
      <c r="W93" s="23"/>
    </row>
    <row r="94" spans="17:23" ht="15.75" thickBot="1">
      <c r="Q94" s="11" t="s">
        <v>21</v>
      </c>
      <c r="R94" s="9">
        <v>2022</v>
      </c>
      <c r="S94" s="143">
        <v>0.1473</v>
      </c>
      <c r="T94" s="144">
        <v>0.0425</v>
      </c>
      <c r="U94" s="152">
        <v>1</v>
      </c>
      <c r="V94" s="23"/>
      <c r="W94" s="23"/>
    </row>
    <row r="95" spans="17:23" ht="15.75" thickBot="1">
      <c r="Q95" s="11" t="s">
        <v>21</v>
      </c>
      <c r="R95" s="9">
        <v>2023</v>
      </c>
      <c r="S95" s="143">
        <v>0.1451</v>
      </c>
      <c r="T95" s="144">
        <v>0.0419</v>
      </c>
      <c r="U95" s="152">
        <v>1</v>
      </c>
      <c r="V95" s="23"/>
      <c r="W95" s="23"/>
    </row>
    <row r="96" spans="17:23" ht="15.75" thickBot="1">
      <c r="Q96" s="11" t="s">
        <v>21</v>
      </c>
      <c r="R96" s="9">
        <v>2024</v>
      </c>
      <c r="S96" s="143">
        <v>0.1429</v>
      </c>
      <c r="T96" s="144">
        <v>0.0412</v>
      </c>
      <c r="U96" s="152">
        <v>1</v>
      </c>
      <c r="V96" s="23"/>
      <c r="W96" s="23"/>
    </row>
    <row r="97" spans="16:23" ht="15" customHeight="1" thickBot="1">
      <c r="P97">
        <v>20</v>
      </c>
      <c r="Q97" s="11" t="s">
        <v>22</v>
      </c>
      <c r="R97" s="9">
        <v>2020</v>
      </c>
      <c r="S97" s="153" t="s">
        <v>23</v>
      </c>
      <c r="T97" s="155" t="s">
        <v>23</v>
      </c>
      <c r="U97" s="155">
        <v>1</v>
      </c>
      <c r="V97" s="23"/>
      <c r="W97" s="23"/>
    </row>
    <row r="98" spans="17:23" ht="15.75" thickBot="1">
      <c r="Q98" s="11" t="s">
        <v>22</v>
      </c>
      <c r="R98" s="9">
        <v>2021</v>
      </c>
      <c r="S98" s="154" t="s">
        <v>23</v>
      </c>
      <c r="T98" s="156" t="s">
        <v>23</v>
      </c>
      <c r="U98" s="156">
        <v>1</v>
      </c>
      <c r="V98" s="23"/>
      <c r="W98" s="23"/>
    </row>
    <row r="99" spans="17:23" ht="15.75" thickBot="1">
      <c r="Q99" s="11" t="s">
        <v>22</v>
      </c>
      <c r="R99" s="9">
        <v>2022</v>
      </c>
      <c r="S99" s="154" t="s">
        <v>23</v>
      </c>
      <c r="T99" s="156" t="s">
        <v>23</v>
      </c>
      <c r="U99" s="156">
        <v>1</v>
      </c>
      <c r="V99" s="23"/>
      <c r="W99" s="23"/>
    </row>
    <row r="100" spans="17:23" ht="15.75" thickBot="1">
      <c r="Q100" s="11" t="s">
        <v>22</v>
      </c>
      <c r="R100" s="9">
        <v>2023</v>
      </c>
      <c r="S100" s="154" t="s">
        <v>23</v>
      </c>
      <c r="T100" s="156" t="s">
        <v>23</v>
      </c>
      <c r="U100" s="156">
        <v>1</v>
      </c>
      <c r="V100" s="23"/>
      <c r="W100" s="23"/>
    </row>
    <row r="101" spans="17:23" ht="15.75" thickBot="1">
      <c r="Q101" s="11" t="s">
        <v>22</v>
      </c>
      <c r="R101" s="9">
        <v>2024</v>
      </c>
      <c r="S101" s="154" t="s">
        <v>23</v>
      </c>
      <c r="T101" s="156" t="s">
        <v>23</v>
      </c>
      <c r="U101" s="156">
        <v>1</v>
      </c>
      <c r="V101" s="23"/>
      <c r="W101" s="23"/>
    </row>
    <row r="102" spans="16:23" ht="18" customHeight="1" thickBot="1">
      <c r="P102">
        <v>21</v>
      </c>
      <c r="Q102" s="11" t="s">
        <v>24</v>
      </c>
      <c r="R102" s="9">
        <v>2020</v>
      </c>
      <c r="S102" s="141">
        <v>0.0012</v>
      </c>
      <c r="T102" s="142">
        <v>0.0057</v>
      </c>
      <c r="U102" s="142">
        <v>1</v>
      </c>
      <c r="V102" s="23"/>
      <c r="W102" s="23"/>
    </row>
    <row r="103" spans="17:23" ht="15.75" thickBot="1">
      <c r="Q103" s="11" t="s">
        <v>24</v>
      </c>
      <c r="R103" s="9">
        <v>2021</v>
      </c>
      <c r="S103" s="143">
        <v>0.0012</v>
      </c>
      <c r="T103" s="144">
        <v>0.0056</v>
      </c>
      <c r="U103" s="144">
        <v>1</v>
      </c>
      <c r="V103" s="23"/>
      <c r="W103" s="23"/>
    </row>
    <row r="104" spans="17:23" ht="15.75" thickBot="1">
      <c r="Q104" s="11" t="s">
        <v>24</v>
      </c>
      <c r="R104" s="9">
        <v>2022</v>
      </c>
      <c r="S104" s="143">
        <v>0.0011</v>
      </c>
      <c r="T104" s="144">
        <v>0.0055</v>
      </c>
      <c r="U104" s="144">
        <v>1</v>
      </c>
      <c r="V104" s="23"/>
      <c r="W104" s="23"/>
    </row>
    <row r="105" spans="17:23" ht="15.75" thickBot="1">
      <c r="Q105" s="11" t="s">
        <v>24</v>
      </c>
      <c r="R105" s="9">
        <v>2023</v>
      </c>
      <c r="S105" s="143">
        <v>0.0011</v>
      </c>
      <c r="T105" s="144">
        <v>0.0054</v>
      </c>
      <c r="U105" s="144">
        <v>1</v>
      </c>
      <c r="V105" s="23"/>
      <c r="W105" s="23"/>
    </row>
    <row r="106" spans="17:23" ht="15.75" thickBot="1">
      <c r="Q106" s="11" t="s">
        <v>24</v>
      </c>
      <c r="R106" s="9">
        <v>2024</v>
      </c>
      <c r="S106" s="143">
        <v>0.0011</v>
      </c>
      <c r="T106" s="144">
        <v>0.0054</v>
      </c>
      <c r="U106" s="144">
        <v>1</v>
      </c>
      <c r="V106" s="23"/>
      <c r="W106" s="23"/>
    </row>
    <row r="107" spans="16:23" ht="15.75" customHeight="1" thickBot="1">
      <c r="P107">
        <v>22</v>
      </c>
      <c r="Q107" s="11" t="s">
        <v>25</v>
      </c>
      <c r="R107" s="9">
        <v>2020</v>
      </c>
      <c r="S107" s="149">
        <v>0</v>
      </c>
      <c r="T107" s="151">
        <v>0</v>
      </c>
      <c r="U107" s="151">
        <v>1</v>
      </c>
      <c r="V107" s="23"/>
      <c r="W107" s="23"/>
    </row>
    <row r="108" spans="17:23" ht="15.75" thickBot="1">
      <c r="Q108" s="11" t="s">
        <v>25</v>
      </c>
      <c r="R108" s="9">
        <v>2021</v>
      </c>
      <c r="S108" s="150">
        <v>0</v>
      </c>
      <c r="T108" s="152">
        <v>0</v>
      </c>
      <c r="U108" s="152">
        <v>1</v>
      </c>
      <c r="V108" s="23"/>
      <c r="W108" s="23"/>
    </row>
    <row r="109" spans="17:23" ht="15.75" thickBot="1">
      <c r="Q109" s="11" t="s">
        <v>25</v>
      </c>
      <c r="R109" s="9">
        <v>2022</v>
      </c>
      <c r="S109" s="150">
        <v>0</v>
      </c>
      <c r="T109" s="152">
        <v>0</v>
      </c>
      <c r="U109" s="152">
        <v>1</v>
      </c>
      <c r="V109" s="23"/>
      <c r="W109" s="23"/>
    </row>
    <row r="110" spans="17:23" ht="15.75" thickBot="1">
      <c r="Q110" s="11" t="s">
        <v>25</v>
      </c>
      <c r="R110" s="9">
        <v>2023</v>
      </c>
      <c r="S110" s="150">
        <v>0</v>
      </c>
      <c r="T110" s="152">
        <v>0</v>
      </c>
      <c r="U110" s="152">
        <v>1</v>
      </c>
      <c r="V110" s="23"/>
      <c r="W110" s="23"/>
    </row>
    <row r="111" spans="17:23" ht="15.75" thickBot="1">
      <c r="Q111" s="11" t="s">
        <v>25</v>
      </c>
      <c r="R111" s="9">
        <v>2024</v>
      </c>
      <c r="S111" s="150">
        <v>0</v>
      </c>
      <c r="T111" s="152">
        <v>0</v>
      </c>
      <c r="U111" s="152">
        <v>1</v>
      </c>
      <c r="V111" s="23"/>
      <c r="W111" s="23"/>
    </row>
    <row r="112" spans="16:23" ht="15.75" customHeight="1" thickBot="1">
      <c r="P112">
        <v>23</v>
      </c>
      <c r="Q112" s="11" t="s">
        <v>26</v>
      </c>
      <c r="R112" s="9">
        <v>2020</v>
      </c>
      <c r="S112" s="141">
        <v>0.252</v>
      </c>
      <c r="T112" s="142">
        <v>0.1352</v>
      </c>
      <c r="U112" s="142">
        <v>1</v>
      </c>
      <c r="V112" s="23"/>
      <c r="W112" s="23"/>
    </row>
    <row r="113" spans="17:23" ht="15.75" thickBot="1">
      <c r="Q113" s="11" t="s">
        <v>26</v>
      </c>
      <c r="R113" s="9">
        <v>2021</v>
      </c>
      <c r="S113" s="143">
        <v>0.2482</v>
      </c>
      <c r="T113" s="144">
        <v>0.1332</v>
      </c>
      <c r="U113" s="144">
        <v>1</v>
      </c>
      <c r="V113" s="23"/>
      <c r="W113" s="23"/>
    </row>
    <row r="114" spans="17:23" ht="15.75" thickBot="1">
      <c r="Q114" s="11" t="s">
        <v>26</v>
      </c>
      <c r="R114" s="9">
        <v>2022</v>
      </c>
      <c r="S114" s="143">
        <v>0.2445</v>
      </c>
      <c r="T114" s="144">
        <v>0.1312</v>
      </c>
      <c r="U114" s="144">
        <v>1</v>
      </c>
      <c r="V114" s="23"/>
      <c r="W114" s="23"/>
    </row>
    <row r="115" spans="17:23" ht="15.75" thickBot="1">
      <c r="Q115" s="11" t="s">
        <v>26</v>
      </c>
      <c r="R115" s="9">
        <v>2023</v>
      </c>
      <c r="S115" s="143">
        <v>0.2408</v>
      </c>
      <c r="T115" s="144">
        <v>0.1292</v>
      </c>
      <c r="U115" s="144">
        <v>1</v>
      </c>
      <c r="V115" s="23"/>
      <c r="W115" s="23"/>
    </row>
    <row r="116" spans="17:23" ht="15.75" thickBot="1">
      <c r="Q116" s="11" t="s">
        <v>26</v>
      </c>
      <c r="R116" s="9">
        <v>2024</v>
      </c>
      <c r="S116" s="143">
        <v>0.2372</v>
      </c>
      <c r="T116" s="144">
        <v>0.1273</v>
      </c>
      <c r="U116" s="144">
        <v>1</v>
      </c>
      <c r="V116" s="23"/>
      <c r="W116" s="23"/>
    </row>
    <row r="117" spans="16:23" ht="15.75" customHeight="1" thickBot="1">
      <c r="P117">
        <v>24</v>
      </c>
      <c r="Q117" s="11" t="s">
        <v>27</v>
      </c>
      <c r="R117" s="9">
        <v>2020</v>
      </c>
      <c r="S117" s="141">
        <v>0.0171</v>
      </c>
      <c r="T117" s="142">
        <v>0.0007</v>
      </c>
      <c r="U117" s="142">
        <v>1</v>
      </c>
      <c r="V117" s="23"/>
      <c r="W117" s="23"/>
    </row>
    <row r="118" spans="17:23" ht="15.75" thickBot="1">
      <c r="Q118" s="11" t="s">
        <v>27</v>
      </c>
      <c r="R118" s="9">
        <v>2021</v>
      </c>
      <c r="S118" s="143">
        <v>0.0168</v>
      </c>
      <c r="T118" s="144">
        <v>0.0007</v>
      </c>
      <c r="U118" s="144">
        <v>1</v>
      </c>
      <c r="V118" s="23"/>
      <c r="W118" s="23"/>
    </row>
    <row r="119" spans="17:23" ht="15.75" thickBot="1">
      <c r="Q119" s="11" t="s">
        <v>27</v>
      </c>
      <c r="R119" s="9">
        <v>2022</v>
      </c>
      <c r="S119" s="143">
        <v>0.0166</v>
      </c>
      <c r="T119" s="144">
        <v>0.0007</v>
      </c>
      <c r="U119" s="144">
        <v>1</v>
      </c>
      <c r="V119" s="23"/>
      <c r="W119" s="23"/>
    </row>
    <row r="120" spans="17:23" ht="15.75" thickBot="1">
      <c r="Q120" s="11" t="s">
        <v>27</v>
      </c>
      <c r="R120" s="9">
        <v>2023</v>
      </c>
      <c r="S120" s="143">
        <v>0.0163</v>
      </c>
      <c r="T120" s="144">
        <v>0.0007</v>
      </c>
      <c r="U120" s="144">
        <v>1</v>
      </c>
      <c r="V120" s="23"/>
      <c r="W120" s="23"/>
    </row>
    <row r="121" spans="17:23" ht="15.75" thickBot="1">
      <c r="Q121" s="11" t="s">
        <v>27</v>
      </c>
      <c r="R121" s="9">
        <v>2024</v>
      </c>
      <c r="S121" s="143">
        <v>0.0161</v>
      </c>
      <c r="T121" s="144">
        <v>0.0007</v>
      </c>
      <c r="U121" s="144">
        <v>1</v>
      </c>
      <c r="V121" s="23"/>
      <c r="W121" s="23"/>
    </row>
    <row r="122" spans="16:23" ht="15.75" customHeight="1" thickBot="1">
      <c r="P122">
        <v>25</v>
      </c>
      <c r="Q122" s="11" t="s">
        <v>28</v>
      </c>
      <c r="R122" s="9">
        <v>2020</v>
      </c>
      <c r="S122" s="149">
        <v>0</v>
      </c>
      <c r="T122" s="151">
        <v>0</v>
      </c>
      <c r="U122" s="148">
        <v>1</v>
      </c>
      <c r="V122" s="23"/>
      <c r="W122" s="23"/>
    </row>
    <row r="123" spans="17:23" ht="15.75" thickBot="1">
      <c r="Q123" s="11" t="s">
        <v>28</v>
      </c>
      <c r="R123" s="9">
        <v>2021</v>
      </c>
      <c r="S123" s="150">
        <v>0</v>
      </c>
      <c r="T123" s="152">
        <v>0</v>
      </c>
      <c r="U123" s="146">
        <v>1</v>
      </c>
      <c r="V123" s="23"/>
      <c r="W123" s="23"/>
    </row>
    <row r="124" spans="17:23" ht="15.75" thickBot="1">
      <c r="Q124" s="11" t="s">
        <v>28</v>
      </c>
      <c r="R124" s="9">
        <v>2022</v>
      </c>
      <c r="S124" s="150">
        <v>0</v>
      </c>
      <c r="T124" s="152">
        <v>0</v>
      </c>
      <c r="U124" s="146">
        <v>1</v>
      </c>
      <c r="V124" s="23"/>
      <c r="W124" s="23"/>
    </row>
    <row r="125" spans="17:23" ht="15.75" thickBot="1">
      <c r="Q125" s="11" t="s">
        <v>28</v>
      </c>
      <c r="R125" s="9">
        <v>2023</v>
      </c>
      <c r="S125" s="150">
        <v>0</v>
      </c>
      <c r="T125" s="152">
        <v>0</v>
      </c>
      <c r="U125" s="146">
        <v>1</v>
      </c>
      <c r="V125" s="23"/>
      <c r="W125" s="23"/>
    </row>
    <row r="126" spans="17:23" ht="15.75" thickBot="1">
      <c r="Q126" s="11" t="s">
        <v>28</v>
      </c>
      <c r="R126" s="9">
        <v>2024</v>
      </c>
      <c r="S126" s="150">
        <v>0</v>
      </c>
      <c r="T126" s="152">
        <v>0</v>
      </c>
      <c r="U126" s="146">
        <v>1</v>
      </c>
      <c r="V126" s="23"/>
      <c r="W126" s="23"/>
    </row>
    <row r="127" spans="16:23" ht="15.75" customHeight="1" thickBot="1">
      <c r="P127">
        <v>26</v>
      </c>
      <c r="Q127" s="11" t="s">
        <v>29</v>
      </c>
      <c r="R127" s="9">
        <v>2020</v>
      </c>
      <c r="S127" s="149">
        <v>0</v>
      </c>
      <c r="T127" s="151">
        <v>0</v>
      </c>
      <c r="U127" s="155">
        <v>1</v>
      </c>
      <c r="V127" s="23"/>
      <c r="W127" s="23"/>
    </row>
    <row r="128" spans="17:23" ht="15.75" thickBot="1">
      <c r="Q128" s="11" t="s">
        <v>29</v>
      </c>
      <c r="R128" s="9">
        <v>2021</v>
      </c>
      <c r="S128" s="150">
        <v>0</v>
      </c>
      <c r="T128" s="152">
        <v>0</v>
      </c>
      <c r="U128" s="156">
        <v>1</v>
      </c>
      <c r="V128" s="23"/>
      <c r="W128" s="23"/>
    </row>
    <row r="129" spans="17:23" ht="15.75" thickBot="1">
      <c r="Q129" s="11" t="s">
        <v>29</v>
      </c>
      <c r="R129" s="9">
        <v>2022</v>
      </c>
      <c r="S129" s="150">
        <v>0</v>
      </c>
      <c r="T129" s="152">
        <v>0</v>
      </c>
      <c r="U129" s="156">
        <v>1</v>
      </c>
      <c r="V129" s="23"/>
      <c r="W129" s="23"/>
    </row>
    <row r="130" spans="17:23" ht="15.75" thickBot="1">
      <c r="Q130" s="11" t="s">
        <v>29</v>
      </c>
      <c r="R130" s="9">
        <v>2023</v>
      </c>
      <c r="S130" s="150">
        <v>0</v>
      </c>
      <c r="T130" s="152">
        <v>0</v>
      </c>
      <c r="U130" s="156">
        <v>1</v>
      </c>
      <c r="V130" s="23"/>
      <c r="W130" s="23"/>
    </row>
    <row r="131" spans="17:23" ht="15.75" thickBot="1">
      <c r="Q131" s="11" t="s">
        <v>29</v>
      </c>
      <c r="R131" s="9">
        <v>2024</v>
      </c>
      <c r="S131" s="150">
        <v>0</v>
      </c>
      <c r="T131" s="152">
        <v>0</v>
      </c>
      <c r="U131" s="156">
        <v>1</v>
      </c>
      <c r="V131" s="23"/>
      <c r="W131" s="23"/>
    </row>
    <row r="132" spans="16:23" ht="15.75" customHeight="1" thickBot="1">
      <c r="P132">
        <v>27</v>
      </c>
      <c r="Q132" s="11" t="s">
        <v>30</v>
      </c>
      <c r="R132" s="9">
        <v>2020</v>
      </c>
      <c r="S132" s="153">
        <v>0.3287</v>
      </c>
      <c r="T132" s="155">
        <v>0.1469</v>
      </c>
      <c r="U132" s="155">
        <v>1</v>
      </c>
      <c r="V132" s="23"/>
      <c r="W132" s="23"/>
    </row>
    <row r="133" spans="17:23" ht="15.75" thickBot="1">
      <c r="Q133" s="11" t="s">
        <v>30</v>
      </c>
      <c r="R133" s="9">
        <v>2021</v>
      </c>
      <c r="S133" s="154">
        <v>0.3238</v>
      </c>
      <c r="T133" s="156">
        <v>0.1447</v>
      </c>
      <c r="U133" s="156">
        <v>1</v>
      </c>
      <c r="V133" s="23"/>
      <c r="W133" s="23"/>
    </row>
    <row r="134" spans="17:23" ht="15.75" thickBot="1">
      <c r="Q134" s="11" t="s">
        <v>30</v>
      </c>
      <c r="R134" s="9">
        <v>2022</v>
      </c>
      <c r="S134" s="154">
        <v>0.3189</v>
      </c>
      <c r="T134" s="156">
        <v>0.1425</v>
      </c>
      <c r="U134" s="156">
        <v>1</v>
      </c>
      <c r="V134" s="23"/>
      <c r="W134" s="23"/>
    </row>
    <row r="135" spans="17:23" ht="15.75" thickBot="1">
      <c r="Q135" s="11" t="s">
        <v>30</v>
      </c>
      <c r="R135" s="9">
        <v>2023</v>
      </c>
      <c r="S135" s="154">
        <v>0.3141</v>
      </c>
      <c r="T135" s="156">
        <v>0.1404</v>
      </c>
      <c r="U135" s="156">
        <v>1</v>
      </c>
      <c r="V135" s="23"/>
      <c r="W135" s="23"/>
    </row>
    <row r="136" spans="17:23" ht="15.75" thickBot="1">
      <c r="Q136" s="11" t="s">
        <v>30</v>
      </c>
      <c r="R136" s="9">
        <v>2024</v>
      </c>
      <c r="S136" s="154">
        <v>0.3094</v>
      </c>
      <c r="T136" s="156">
        <v>0.1383</v>
      </c>
      <c r="U136" s="156">
        <v>1</v>
      </c>
      <c r="V136" s="23"/>
      <c r="W136" s="23"/>
    </row>
    <row r="137" spans="16:23" ht="42" customHeight="1" thickBot="1">
      <c r="P137">
        <v>28</v>
      </c>
      <c r="Q137" s="11" t="s">
        <v>31</v>
      </c>
      <c r="R137" s="9">
        <v>2020</v>
      </c>
      <c r="S137" s="157">
        <v>0</v>
      </c>
      <c r="T137" s="158">
        <v>0</v>
      </c>
      <c r="U137" s="158">
        <v>1</v>
      </c>
      <c r="V137" s="23"/>
      <c r="W137" s="23"/>
    </row>
    <row r="138" spans="17:23" ht="15.75" thickBot="1">
      <c r="Q138" s="11" t="s">
        <v>31</v>
      </c>
      <c r="R138" s="9">
        <v>2021</v>
      </c>
      <c r="S138" s="159">
        <v>0</v>
      </c>
      <c r="T138" s="160">
        <v>0</v>
      </c>
      <c r="U138" s="160">
        <v>1</v>
      </c>
      <c r="V138" s="23"/>
      <c r="W138" s="23"/>
    </row>
    <row r="139" spans="17:23" ht="15.75" thickBot="1">
      <c r="Q139" s="11" t="s">
        <v>31</v>
      </c>
      <c r="R139" s="9">
        <v>2022</v>
      </c>
      <c r="S139" s="159">
        <v>0</v>
      </c>
      <c r="T139" s="160">
        <v>0</v>
      </c>
      <c r="U139" s="160">
        <v>1</v>
      </c>
      <c r="V139" s="23"/>
      <c r="W139" s="23"/>
    </row>
    <row r="140" spans="17:23" ht="15.75" thickBot="1">
      <c r="Q140" s="11" t="s">
        <v>31</v>
      </c>
      <c r="R140" s="9">
        <v>2023</v>
      </c>
      <c r="S140" s="159">
        <v>0</v>
      </c>
      <c r="T140" s="160">
        <v>0</v>
      </c>
      <c r="U140" s="160">
        <v>1</v>
      </c>
      <c r="V140" s="23"/>
      <c r="W140" s="23"/>
    </row>
    <row r="141" spans="17:23" ht="15.75" thickBot="1">
      <c r="Q141" s="11" t="s">
        <v>31</v>
      </c>
      <c r="R141" s="9">
        <v>2024</v>
      </c>
      <c r="S141" s="159">
        <v>0</v>
      </c>
      <c r="T141" s="160">
        <v>0</v>
      </c>
      <c r="U141" s="160">
        <v>1</v>
      </c>
      <c r="V141" s="23"/>
      <c r="W141" s="23"/>
    </row>
    <row r="142" spans="16:23" ht="15.75" customHeight="1" thickBot="1">
      <c r="P142">
        <v>29</v>
      </c>
      <c r="Q142" s="11" t="s">
        <v>32</v>
      </c>
      <c r="R142" s="9">
        <v>2020</v>
      </c>
      <c r="S142" s="141">
        <v>0.0087</v>
      </c>
      <c r="T142" s="142">
        <v>0.0053</v>
      </c>
      <c r="U142" s="142">
        <v>1</v>
      </c>
      <c r="V142" s="23"/>
      <c r="W142" s="23"/>
    </row>
    <row r="143" spans="17:23" ht="15.75" thickBot="1">
      <c r="Q143" s="11" t="s">
        <v>32</v>
      </c>
      <c r="R143" s="9">
        <v>2021</v>
      </c>
      <c r="S143" s="143">
        <v>0.0086</v>
      </c>
      <c r="T143" s="144">
        <v>0.0052</v>
      </c>
      <c r="U143" s="144">
        <v>1</v>
      </c>
      <c r="V143" s="23"/>
      <c r="W143" s="23"/>
    </row>
    <row r="144" spans="17:23" ht="15.75" thickBot="1">
      <c r="Q144" s="11" t="s">
        <v>32</v>
      </c>
      <c r="R144" s="9">
        <v>2022</v>
      </c>
      <c r="S144" s="143">
        <v>0.0084</v>
      </c>
      <c r="T144" s="144">
        <v>0.0051</v>
      </c>
      <c r="U144" s="144">
        <v>1</v>
      </c>
      <c r="V144" s="23"/>
      <c r="W144" s="23"/>
    </row>
    <row r="145" spans="17:23" ht="15.75" thickBot="1">
      <c r="Q145" s="11" t="s">
        <v>32</v>
      </c>
      <c r="R145" s="9">
        <v>2023</v>
      </c>
      <c r="S145" s="143">
        <v>0.0083</v>
      </c>
      <c r="T145" s="144">
        <v>0.0051</v>
      </c>
      <c r="U145" s="144">
        <v>1</v>
      </c>
      <c r="V145" s="23"/>
      <c r="W145" s="23"/>
    </row>
    <row r="146" spans="17:23" ht="15.75" thickBot="1">
      <c r="Q146" s="11" t="s">
        <v>32</v>
      </c>
      <c r="R146" s="9">
        <v>2024</v>
      </c>
      <c r="S146" s="143">
        <v>0.0082</v>
      </c>
      <c r="T146" s="144">
        <v>0.005</v>
      </c>
      <c r="U146" s="144">
        <v>1</v>
      </c>
      <c r="V146" s="23"/>
      <c r="W146" s="23"/>
    </row>
    <row r="147" spans="16:23" ht="15.75" customHeight="1" thickBot="1">
      <c r="P147">
        <v>30</v>
      </c>
      <c r="Q147" s="11" t="s">
        <v>33</v>
      </c>
      <c r="R147" s="9">
        <v>2020</v>
      </c>
      <c r="S147" s="153">
        <v>0.409</v>
      </c>
      <c r="T147" s="155">
        <v>0.1739</v>
      </c>
      <c r="U147" s="155">
        <v>1</v>
      </c>
      <c r="V147" s="23"/>
      <c r="W147" s="23"/>
    </row>
    <row r="148" spans="17:23" ht="15.75" thickBot="1">
      <c r="Q148" s="11" t="s">
        <v>33</v>
      </c>
      <c r="R148" s="9">
        <v>2021</v>
      </c>
      <c r="S148" s="154">
        <v>0.4028</v>
      </c>
      <c r="T148" s="156">
        <v>0.1713</v>
      </c>
      <c r="U148" s="156">
        <v>1</v>
      </c>
      <c r="V148" s="23"/>
      <c r="W148" s="23"/>
    </row>
    <row r="149" spans="17:23" ht="15.75" thickBot="1">
      <c r="Q149" s="11" t="s">
        <v>33</v>
      </c>
      <c r="R149" s="9">
        <v>2022</v>
      </c>
      <c r="S149" s="154">
        <v>0.3968</v>
      </c>
      <c r="T149" s="156">
        <v>0.1687</v>
      </c>
      <c r="U149" s="156">
        <v>1</v>
      </c>
      <c r="V149" s="23"/>
      <c r="W149" s="23"/>
    </row>
    <row r="150" spans="17:23" ht="15.75" thickBot="1">
      <c r="Q150" s="11" t="s">
        <v>33</v>
      </c>
      <c r="R150" s="9">
        <v>2023</v>
      </c>
      <c r="S150" s="154">
        <v>0.3909</v>
      </c>
      <c r="T150" s="156">
        <v>0.1662</v>
      </c>
      <c r="U150" s="156">
        <v>1</v>
      </c>
      <c r="V150" s="23"/>
      <c r="W150" s="23"/>
    </row>
    <row r="151" spans="17:23" ht="15.75" thickBot="1">
      <c r="Q151" s="11" t="s">
        <v>33</v>
      </c>
      <c r="R151" s="9">
        <v>2024</v>
      </c>
      <c r="S151" s="154">
        <v>0.385</v>
      </c>
      <c r="T151" s="156">
        <v>0.1637</v>
      </c>
      <c r="U151" s="156">
        <v>1</v>
      </c>
      <c r="V151" s="23"/>
      <c r="W151" s="23"/>
    </row>
    <row r="152" spans="16:23" ht="12.75" customHeight="1" thickBot="1">
      <c r="P152">
        <v>31</v>
      </c>
      <c r="Q152" s="11" t="s">
        <v>34</v>
      </c>
      <c r="R152" s="9">
        <v>2020</v>
      </c>
      <c r="S152" s="153">
        <v>0.1379</v>
      </c>
      <c r="T152" s="155">
        <v>0.0394</v>
      </c>
      <c r="U152" s="155">
        <v>1</v>
      </c>
      <c r="V152" s="23"/>
      <c r="W152" s="23"/>
    </row>
    <row r="153" spans="17:23" ht="15.75" thickBot="1">
      <c r="Q153" s="11" t="s">
        <v>34</v>
      </c>
      <c r="R153" s="9">
        <v>2021</v>
      </c>
      <c r="S153" s="154">
        <v>0.1358</v>
      </c>
      <c r="T153" s="156">
        <v>0.0388</v>
      </c>
      <c r="U153" s="156">
        <v>1</v>
      </c>
      <c r="V153" s="23"/>
      <c r="W153" s="23"/>
    </row>
    <row r="154" spans="17:23" ht="15.75" thickBot="1">
      <c r="Q154" s="11" t="s">
        <v>34</v>
      </c>
      <c r="R154" s="9">
        <v>2022</v>
      </c>
      <c r="S154" s="154">
        <v>0.1338</v>
      </c>
      <c r="T154" s="156">
        <v>0.0382</v>
      </c>
      <c r="U154" s="156">
        <v>1</v>
      </c>
      <c r="V154" s="23"/>
      <c r="W154" s="23"/>
    </row>
    <row r="155" spans="17:23" ht="15.75" thickBot="1">
      <c r="Q155" s="11" t="s">
        <v>34</v>
      </c>
      <c r="R155" s="9">
        <v>2023</v>
      </c>
      <c r="S155" s="154">
        <v>0.1318</v>
      </c>
      <c r="T155" s="156">
        <v>0.0377</v>
      </c>
      <c r="U155" s="156">
        <v>1</v>
      </c>
      <c r="V155" s="23"/>
      <c r="W155" s="23"/>
    </row>
    <row r="156" spans="17:23" ht="15.75" thickBot="1">
      <c r="Q156" s="11" t="s">
        <v>34</v>
      </c>
      <c r="R156" s="9">
        <v>2024</v>
      </c>
      <c r="S156" s="154">
        <v>0.1298</v>
      </c>
      <c r="T156" s="156">
        <v>0.0371</v>
      </c>
      <c r="U156" s="156">
        <v>1</v>
      </c>
      <c r="V156" s="23"/>
      <c r="W156" s="23"/>
    </row>
    <row r="157" spans="15:23" ht="16.5" customHeight="1" thickBot="1">
      <c r="O157" t="s">
        <v>196</v>
      </c>
      <c r="P157">
        <v>32</v>
      </c>
      <c r="Q157" s="11" t="s">
        <v>35</v>
      </c>
      <c r="R157" s="9">
        <v>2020</v>
      </c>
      <c r="S157" s="141">
        <v>0.0684</v>
      </c>
      <c r="T157" s="142">
        <v>0.0235</v>
      </c>
      <c r="U157" s="142">
        <v>1</v>
      </c>
      <c r="V157" s="23"/>
      <c r="W157" s="23"/>
    </row>
    <row r="158" spans="17:23" ht="15.75" thickBot="1">
      <c r="Q158" s="11" t="s">
        <v>35</v>
      </c>
      <c r="R158" s="9">
        <v>2021</v>
      </c>
      <c r="S158" s="143">
        <v>0.0674</v>
      </c>
      <c r="T158" s="144">
        <v>0.0231</v>
      </c>
      <c r="U158" s="144">
        <v>1</v>
      </c>
      <c r="V158" s="23"/>
      <c r="W158" s="23"/>
    </row>
    <row r="159" spans="17:23" ht="15.75" thickBot="1">
      <c r="Q159" s="11" t="s">
        <v>35</v>
      </c>
      <c r="R159" s="9">
        <v>2022</v>
      </c>
      <c r="S159" s="143">
        <v>0.0664</v>
      </c>
      <c r="T159" s="144">
        <v>0.0228</v>
      </c>
      <c r="U159" s="144">
        <v>1</v>
      </c>
      <c r="V159" s="23"/>
      <c r="W159" s="23"/>
    </row>
    <row r="160" spans="17:23" ht="15.75" thickBot="1">
      <c r="Q160" s="11" t="s">
        <v>35</v>
      </c>
      <c r="R160" s="9">
        <v>2023</v>
      </c>
      <c r="S160" s="143">
        <v>0.0654</v>
      </c>
      <c r="T160" s="144">
        <v>0.0224</v>
      </c>
      <c r="U160" s="144">
        <v>1</v>
      </c>
      <c r="V160" s="23"/>
      <c r="W160" s="23"/>
    </row>
    <row r="161" spans="17:23" ht="15.75" thickBot="1">
      <c r="Q161" s="11" t="s">
        <v>35</v>
      </c>
      <c r="R161" s="9">
        <v>2024</v>
      </c>
      <c r="S161" s="143">
        <v>0.0644</v>
      </c>
      <c r="T161" s="144">
        <v>0.0221</v>
      </c>
      <c r="U161" s="144">
        <v>1</v>
      </c>
      <c r="V161" s="23"/>
      <c r="W161" s="23"/>
    </row>
    <row r="162" spans="16:23" ht="15.75" thickBot="1">
      <c r="P162">
        <v>33</v>
      </c>
      <c r="Q162" s="15" t="s">
        <v>198</v>
      </c>
      <c r="R162" s="14">
        <v>2018</v>
      </c>
      <c r="S162" s="16">
        <v>0.1456</v>
      </c>
      <c r="T162" s="17">
        <v>0.0898</v>
      </c>
      <c r="U162" s="120">
        <v>1</v>
      </c>
      <c r="V162" s="23"/>
      <c r="W162" s="23"/>
    </row>
    <row r="163" spans="17:23" ht="15.75" thickBot="1">
      <c r="Q163" s="15" t="s">
        <v>198</v>
      </c>
      <c r="R163" s="14">
        <v>2019</v>
      </c>
      <c r="S163" s="18">
        <v>0.1434</v>
      </c>
      <c r="T163" s="19">
        <v>0.0885</v>
      </c>
      <c r="U163" s="119">
        <v>1</v>
      </c>
      <c r="V163" s="23"/>
      <c r="W163" s="23"/>
    </row>
    <row r="164" spans="17:23" ht="15.75" thickBot="1">
      <c r="Q164" s="15" t="s">
        <v>198</v>
      </c>
      <c r="R164" s="14">
        <v>2020</v>
      </c>
      <c r="S164" s="18">
        <v>0.1412</v>
      </c>
      <c r="T164" s="19">
        <v>0.0871</v>
      </c>
      <c r="U164" s="119">
        <v>1</v>
      </c>
      <c r="V164" s="23"/>
      <c r="W164" s="23"/>
    </row>
    <row r="165" spans="17:23" ht="15.75" thickBot="1">
      <c r="Q165" s="15" t="s">
        <v>198</v>
      </c>
      <c r="R165" s="14">
        <v>2021</v>
      </c>
      <c r="S165" s="18">
        <v>0.1391</v>
      </c>
      <c r="T165" s="19">
        <v>0.0858</v>
      </c>
      <c r="U165" s="119">
        <v>1</v>
      </c>
      <c r="V165" s="23"/>
      <c r="W165" s="23"/>
    </row>
    <row r="166" spans="17:23" ht="15.75" thickBot="1">
      <c r="Q166" s="15" t="s">
        <v>198</v>
      </c>
      <c r="R166" s="14">
        <v>2022</v>
      </c>
      <c r="S166" s="18">
        <v>0.137</v>
      </c>
      <c r="T166" s="19">
        <v>0.0845</v>
      </c>
      <c r="U166" s="119">
        <v>1</v>
      </c>
      <c r="V166" s="23"/>
      <c r="W166" s="23"/>
    </row>
    <row r="167" spans="16:29" ht="15.75" thickBot="1">
      <c r="P167">
        <v>34</v>
      </c>
      <c r="Q167" s="15" t="s">
        <v>169</v>
      </c>
      <c r="R167" s="14">
        <v>2018</v>
      </c>
      <c r="S167" s="18">
        <v>0.45599401568087866</v>
      </c>
      <c r="T167" s="19">
        <v>0.20608410172286826</v>
      </c>
      <c r="U167" s="119">
        <v>1.0312620890078223</v>
      </c>
      <c r="V167" s="26"/>
      <c r="W167" s="26"/>
      <c r="AA167" s="25"/>
      <c r="AB167" s="25"/>
      <c r="AC167" s="25"/>
    </row>
    <row r="168" spans="17:29" ht="15.75" thickBot="1">
      <c r="Q168" s="15" t="s">
        <v>169</v>
      </c>
      <c r="R168" s="14">
        <v>2019</v>
      </c>
      <c r="S168" s="18">
        <v>0.4491541054456655</v>
      </c>
      <c r="T168" s="19">
        <v>0.20299284019702524</v>
      </c>
      <c r="U168" s="119">
        <v>1.015793157672705</v>
      </c>
      <c r="V168" s="26"/>
      <c r="W168" s="26"/>
      <c r="AA168" s="25"/>
      <c r="AB168" s="25"/>
      <c r="AC168" s="25"/>
    </row>
    <row r="169" spans="17:29" ht="15.75" thickBot="1">
      <c r="Q169" s="15" t="s">
        <v>169</v>
      </c>
      <c r="R169" s="14">
        <v>2020</v>
      </c>
      <c r="S169" s="18">
        <v>0.4424167938639805</v>
      </c>
      <c r="T169" s="19">
        <v>0.19994794759406986</v>
      </c>
      <c r="U169" s="119">
        <v>1.0005562603076146</v>
      </c>
      <c r="V169" s="26"/>
      <c r="W169" s="26"/>
      <c r="AA169" s="25"/>
      <c r="AB169" s="25"/>
      <c r="AC169" s="25"/>
    </row>
    <row r="170" spans="17:29" ht="15.75" thickBot="1">
      <c r="Q170" s="15" t="s">
        <v>169</v>
      </c>
      <c r="R170" s="14">
        <v>2021</v>
      </c>
      <c r="S170" s="18">
        <v>0.4357805419560208</v>
      </c>
      <c r="T170" s="19">
        <v>0.1969487283801588</v>
      </c>
      <c r="U170" s="119">
        <v>1</v>
      </c>
      <c r="V170" s="26"/>
      <c r="W170" s="26"/>
      <c r="AA170" s="25"/>
      <c r="AB170" s="25"/>
      <c r="AC170" s="25"/>
    </row>
    <row r="171" spans="17:29" ht="15.75" thickBot="1">
      <c r="Q171" s="15" t="s">
        <v>169</v>
      </c>
      <c r="R171" s="14">
        <v>2022</v>
      </c>
      <c r="S171" s="18">
        <v>0.42924383382668047</v>
      </c>
      <c r="T171" s="19">
        <v>0.19399449745445643</v>
      </c>
      <c r="U171" s="119">
        <v>1</v>
      </c>
      <c r="V171" s="26"/>
      <c r="W171" s="26"/>
      <c r="AA171" s="25"/>
      <c r="AB171" s="25"/>
      <c r="AC171" s="25"/>
    </row>
    <row r="172" spans="16:29" ht="15.75" thickBot="1">
      <c r="P172">
        <v>35</v>
      </c>
      <c r="Q172" s="15" t="s">
        <v>202</v>
      </c>
      <c r="R172" s="14">
        <v>2018</v>
      </c>
      <c r="S172" s="16">
        <v>1.2818</v>
      </c>
      <c r="T172" s="20">
        <v>0.2847</v>
      </c>
      <c r="U172" s="20">
        <v>1</v>
      </c>
      <c r="V172" s="26"/>
      <c r="W172" s="26"/>
      <c r="AA172" s="25"/>
      <c r="AB172" s="25"/>
      <c r="AC172" s="25"/>
    </row>
    <row r="173" spans="17:29" ht="15.75" thickBot="1">
      <c r="Q173" s="15" t="s">
        <v>202</v>
      </c>
      <c r="R173" s="14">
        <v>2019</v>
      </c>
      <c r="S173" s="18">
        <v>1.2626</v>
      </c>
      <c r="T173" s="18">
        <v>0.2804</v>
      </c>
      <c r="U173" s="18">
        <v>1</v>
      </c>
      <c r="V173" s="26"/>
      <c r="W173" s="26"/>
      <c r="AA173" s="25"/>
      <c r="AB173" s="25"/>
      <c r="AC173" s="25"/>
    </row>
    <row r="174" spans="17:29" ht="15.75" thickBot="1">
      <c r="Q174" s="15" t="s">
        <v>202</v>
      </c>
      <c r="R174" s="14">
        <v>2020</v>
      </c>
      <c r="S174" s="18">
        <v>1.2436</v>
      </c>
      <c r="T174" s="18">
        <v>0.2762</v>
      </c>
      <c r="U174" s="18">
        <v>1</v>
      </c>
      <c r="V174" s="26"/>
      <c r="W174" s="26"/>
      <c r="AA174" s="25"/>
      <c r="AB174" s="25"/>
      <c r="AC174" s="25"/>
    </row>
    <row r="175" spans="17:29" ht="15.75" thickBot="1">
      <c r="Q175" s="15" t="s">
        <v>202</v>
      </c>
      <c r="R175" s="14">
        <v>2021</v>
      </c>
      <c r="S175" s="18">
        <v>1.225</v>
      </c>
      <c r="T175" s="18">
        <v>0.2721</v>
      </c>
      <c r="U175" s="18">
        <v>1</v>
      </c>
      <c r="V175" s="26"/>
      <c r="W175" s="26"/>
      <c r="AA175" s="25"/>
      <c r="AB175" s="25"/>
      <c r="AC175" s="25"/>
    </row>
    <row r="176" spans="17:29" ht="15.75" thickBot="1">
      <c r="Q176" s="15" t="s">
        <v>202</v>
      </c>
      <c r="R176" s="14">
        <v>2022</v>
      </c>
      <c r="S176" s="18">
        <v>1.2066</v>
      </c>
      <c r="T176" s="18">
        <v>0.268</v>
      </c>
      <c r="U176" s="18">
        <v>1</v>
      </c>
      <c r="V176" s="26"/>
      <c r="W176" s="26"/>
      <c r="AA176" s="25"/>
      <c r="AB176" s="25"/>
      <c r="AC176" s="25"/>
    </row>
    <row r="177" spans="16:29" ht="15.75" thickBot="1">
      <c r="P177">
        <v>36</v>
      </c>
      <c r="Q177" s="15" t="s">
        <v>139</v>
      </c>
      <c r="R177" s="14">
        <v>2018</v>
      </c>
      <c r="S177" s="21">
        <v>0.0625</v>
      </c>
      <c r="T177" s="20">
        <v>0.0428</v>
      </c>
      <c r="U177" s="120">
        <v>1</v>
      </c>
      <c r="V177" s="26"/>
      <c r="W177" s="26"/>
      <c r="AA177" s="25"/>
      <c r="AB177" s="25"/>
      <c r="AC177" s="25"/>
    </row>
    <row r="178" spans="17:29" ht="15.75" thickBot="1">
      <c r="Q178" s="15" t="s">
        <v>139</v>
      </c>
      <c r="R178" s="14">
        <v>2019</v>
      </c>
      <c r="S178" s="19">
        <v>0.0615</v>
      </c>
      <c r="T178" s="18">
        <v>0.0422</v>
      </c>
      <c r="U178" s="119">
        <v>1</v>
      </c>
      <c r="V178" s="26"/>
      <c r="W178" s="26"/>
      <c r="AA178" s="25"/>
      <c r="AB178" s="25"/>
      <c r="AC178" s="25"/>
    </row>
    <row r="179" spans="17:29" ht="15.75" thickBot="1">
      <c r="Q179" s="15" t="s">
        <v>139</v>
      </c>
      <c r="R179" s="14">
        <v>2020</v>
      </c>
      <c r="S179" s="19">
        <v>0.0606</v>
      </c>
      <c r="T179" s="18">
        <v>0.0415</v>
      </c>
      <c r="U179" s="119">
        <v>1</v>
      </c>
      <c r="V179" s="26"/>
      <c r="W179" s="26"/>
      <c r="AA179" s="25"/>
      <c r="AB179" s="25"/>
      <c r="AC179" s="25"/>
    </row>
    <row r="180" spans="17:29" ht="15.75" thickBot="1">
      <c r="Q180" s="15" t="s">
        <v>139</v>
      </c>
      <c r="R180" s="14">
        <v>2021</v>
      </c>
      <c r="S180" s="19">
        <v>0.0597</v>
      </c>
      <c r="T180" s="18">
        <v>0.0409</v>
      </c>
      <c r="U180" s="119">
        <v>1</v>
      </c>
      <c r="V180" s="26"/>
      <c r="W180" s="26"/>
      <c r="AA180" s="25"/>
      <c r="AB180" s="25"/>
      <c r="AC180" s="25"/>
    </row>
    <row r="181" spans="17:29" ht="15.75" thickBot="1">
      <c r="Q181" s="15" t="s">
        <v>139</v>
      </c>
      <c r="R181" s="14">
        <v>2022</v>
      </c>
      <c r="S181" s="19">
        <v>0.0588</v>
      </c>
      <c r="T181" s="18">
        <v>0.0403</v>
      </c>
      <c r="U181" s="119">
        <v>1</v>
      </c>
      <c r="V181" s="26"/>
      <c r="W181" s="26"/>
      <c r="AA181" s="25"/>
      <c r="AB181" s="25"/>
      <c r="AC181" s="25"/>
    </row>
    <row r="182" spans="16:29" ht="15.75" thickBot="1">
      <c r="P182">
        <v>37</v>
      </c>
      <c r="Q182" s="15" t="s">
        <v>140</v>
      </c>
      <c r="R182" s="14">
        <v>2018</v>
      </c>
      <c r="S182" s="21">
        <v>0.00416</v>
      </c>
      <c r="T182" s="20">
        <v>0.04444</v>
      </c>
      <c r="U182" s="120">
        <v>1.209</v>
      </c>
      <c r="V182" s="26"/>
      <c r="W182" s="26"/>
      <c r="AA182" s="25"/>
      <c r="AB182" s="25"/>
      <c r="AC182" s="25"/>
    </row>
    <row r="183" spans="17:29" ht="15.75" thickBot="1">
      <c r="Q183" s="15" t="s">
        <v>140</v>
      </c>
      <c r="R183" s="14">
        <v>2019</v>
      </c>
      <c r="S183" s="19">
        <v>0.0041</v>
      </c>
      <c r="T183" s="18">
        <v>0.04378</v>
      </c>
      <c r="U183" s="119">
        <v>1.1915</v>
      </c>
      <c r="V183" s="26"/>
      <c r="W183" s="26"/>
      <c r="AA183" s="25"/>
      <c r="AB183" s="25"/>
      <c r="AC183" s="25"/>
    </row>
    <row r="184" spans="17:29" ht="15.75" thickBot="1">
      <c r="Q184" s="15" t="s">
        <v>140</v>
      </c>
      <c r="R184" s="14">
        <v>2020</v>
      </c>
      <c r="S184" s="19">
        <v>0.00404</v>
      </c>
      <c r="T184" s="18">
        <v>0.04312</v>
      </c>
      <c r="U184" s="119">
        <v>1.1736</v>
      </c>
      <c r="V184" s="26"/>
      <c r="W184" s="26"/>
      <c r="AA184" s="25"/>
      <c r="AB184" s="25"/>
      <c r="AC184" s="25"/>
    </row>
    <row r="185" spans="17:29" ht="15.75" thickBot="1">
      <c r="Q185" s="15" t="s">
        <v>140</v>
      </c>
      <c r="R185" s="14">
        <v>2021</v>
      </c>
      <c r="S185" s="19">
        <v>0.00398</v>
      </c>
      <c r="T185" s="18">
        <v>0.04247</v>
      </c>
      <c r="U185" s="119">
        <v>1.1566</v>
      </c>
      <c r="V185" s="26"/>
      <c r="W185" s="26"/>
      <c r="AA185" s="25"/>
      <c r="AB185" s="25"/>
      <c r="AC185" s="25"/>
    </row>
    <row r="186" spans="17:29" ht="15.75" thickBot="1">
      <c r="Q186" s="15" t="s">
        <v>140</v>
      </c>
      <c r="R186" s="14">
        <v>2022</v>
      </c>
      <c r="S186" s="19">
        <v>0.00392</v>
      </c>
      <c r="T186" s="18">
        <v>0.04184</v>
      </c>
      <c r="U186" s="119">
        <v>1.1392</v>
      </c>
      <c r="V186" s="26"/>
      <c r="W186" s="26"/>
      <c r="AA186" s="25"/>
      <c r="AB186" s="25"/>
      <c r="AC186" s="25"/>
    </row>
    <row r="187" spans="17:29" ht="15.75" thickBot="1">
      <c r="Q187" s="169" t="s">
        <v>141</v>
      </c>
      <c r="R187" s="161">
        <v>2020</v>
      </c>
      <c r="S187" s="165">
        <v>1.398</v>
      </c>
      <c r="T187" s="166">
        <v>0.4456</v>
      </c>
      <c r="U187" s="167">
        <v>1</v>
      </c>
      <c r="V187" s="26"/>
      <c r="W187" s="26"/>
      <c r="AA187" s="25"/>
      <c r="AB187" s="25"/>
      <c r="AC187" s="25"/>
    </row>
    <row r="188" spans="16:23" ht="15.75" thickBot="1">
      <c r="P188">
        <v>38</v>
      </c>
      <c r="Q188" s="15" t="s">
        <v>141</v>
      </c>
      <c r="R188" s="161">
        <v>2021</v>
      </c>
      <c r="S188" s="162">
        <v>0.4243</v>
      </c>
      <c r="T188" s="163">
        <v>0.1108</v>
      </c>
      <c r="U188" s="164">
        <v>1</v>
      </c>
      <c r="V188" s="26"/>
      <c r="W188" s="26"/>
    </row>
    <row r="189" spans="17:23" ht="15.75" thickBot="1">
      <c r="Q189" s="15" t="s">
        <v>141</v>
      </c>
      <c r="R189" s="161">
        <v>2022</v>
      </c>
      <c r="S189" s="165">
        <v>0.418</v>
      </c>
      <c r="T189" s="166">
        <v>0.1092</v>
      </c>
      <c r="U189" s="167">
        <v>1</v>
      </c>
      <c r="V189" s="26"/>
      <c r="W189" s="26"/>
    </row>
    <row r="190" spans="17:23" ht="15.75" thickBot="1">
      <c r="Q190" s="15" t="s">
        <v>141</v>
      </c>
      <c r="R190" s="161">
        <v>2023</v>
      </c>
      <c r="S190" s="165">
        <v>0.4117</v>
      </c>
      <c r="T190" s="166">
        <v>0.1075</v>
      </c>
      <c r="U190" s="167">
        <v>1</v>
      </c>
      <c r="V190" s="26"/>
      <c r="W190" s="26"/>
    </row>
    <row r="191" spans="17:23" ht="15.75" thickBot="1">
      <c r="Q191" s="15" t="s">
        <v>141</v>
      </c>
      <c r="R191" s="161">
        <v>2024</v>
      </c>
      <c r="S191" s="165">
        <v>0.4055</v>
      </c>
      <c r="T191" s="166">
        <v>0.1059</v>
      </c>
      <c r="U191" s="167">
        <v>1</v>
      </c>
      <c r="V191" s="26"/>
      <c r="W191" s="26"/>
    </row>
    <row r="192" spans="17:23" ht="15.75" thickBot="1">
      <c r="Q192" s="15" t="s">
        <v>141</v>
      </c>
      <c r="R192" s="161">
        <v>2025</v>
      </c>
      <c r="S192" s="165">
        <v>0.3995</v>
      </c>
      <c r="T192" s="166">
        <v>0.1043</v>
      </c>
      <c r="U192" s="167">
        <v>1</v>
      </c>
      <c r="V192" s="26"/>
      <c r="W192" s="26"/>
    </row>
    <row r="193" spans="17:23" ht="15.75" thickBot="1">
      <c r="Q193" s="169" t="s">
        <v>142</v>
      </c>
      <c r="R193" s="161">
        <v>2020</v>
      </c>
      <c r="S193" s="165">
        <v>2.2775</v>
      </c>
      <c r="T193" s="166">
        <v>0.4456</v>
      </c>
      <c r="U193" s="167">
        <v>1</v>
      </c>
      <c r="V193" s="26"/>
      <c r="W193" s="26"/>
    </row>
    <row r="194" spans="16:23" ht="15.75" thickBot="1">
      <c r="P194">
        <v>39</v>
      </c>
      <c r="Q194" s="15" t="s">
        <v>142</v>
      </c>
      <c r="R194" s="161">
        <v>2021</v>
      </c>
      <c r="S194" s="162">
        <v>0</v>
      </c>
      <c r="T194" s="163">
        <v>0</v>
      </c>
      <c r="U194" s="164">
        <v>1</v>
      </c>
      <c r="V194" s="26"/>
      <c r="W194" s="26"/>
    </row>
    <row r="195" spans="17:23" ht="15.75" thickBot="1">
      <c r="Q195" s="15" t="s">
        <v>142</v>
      </c>
      <c r="R195" s="161">
        <v>2022</v>
      </c>
      <c r="S195" s="162">
        <v>0</v>
      </c>
      <c r="T195" s="163">
        <v>0</v>
      </c>
      <c r="U195" s="167">
        <v>1</v>
      </c>
      <c r="V195" s="26"/>
      <c r="W195" s="26"/>
    </row>
    <row r="196" spans="17:23" ht="15.75" thickBot="1">
      <c r="Q196" s="15" t="s">
        <v>142</v>
      </c>
      <c r="R196" s="161">
        <v>2023</v>
      </c>
      <c r="S196" s="162">
        <v>0</v>
      </c>
      <c r="T196" s="163">
        <v>0</v>
      </c>
      <c r="U196" s="167">
        <v>1</v>
      </c>
      <c r="V196" s="26"/>
      <c r="W196" s="26"/>
    </row>
    <row r="197" spans="17:23" ht="15.75" thickBot="1">
      <c r="Q197" s="15" t="s">
        <v>142</v>
      </c>
      <c r="R197" s="161">
        <v>2024</v>
      </c>
      <c r="S197" s="165">
        <v>0</v>
      </c>
      <c r="T197" s="166">
        <v>0</v>
      </c>
      <c r="U197" s="167">
        <v>1</v>
      </c>
      <c r="V197" s="26"/>
      <c r="W197" s="26"/>
    </row>
    <row r="198" spans="17:23" ht="15.75" thickBot="1">
      <c r="Q198" s="15" t="s">
        <v>142</v>
      </c>
      <c r="R198" s="161">
        <v>2025</v>
      </c>
      <c r="S198" s="165">
        <v>0</v>
      </c>
      <c r="T198" s="166">
        <v>0</v>
      </c>
      <c r="U198" s="167">
        <v>1</v>
      </c>
      <c r="V198" s="26"/>
      <c r="W198" s="26"/>
    </row>
    <row r="199" spans="17:23" ht="15.75" thickBot="1">
      <c r="Q199" s="169" t="s">
        <v>143</v>
      </c>
      <c r="R199" s="161">
        <v>2020</v>
      </c>
      <c r="S199" s="165">
        <v>2.2775</v>
      </c>
      <c r="T199" s="166">
        <v>0.4456</v>
      </c>
      <c r="U199" s="167">
        <v>1</v>
      </c>
      <c r="V199" s="26"/>
      <c r="W199" s="26"/>
    </row>
    <row r="200" spans="16:23" ht="15.75" thickBot="1">
      <c r="P200">
        <v>40</v>
      </c>
      <c r="Q200" s="15" t="s">
        <v>143</v>
      </c>
      <c r="R200" s="161">
        <v>2021</v>
      </c>
      <c r="S200" s="162">
        <v>0.031</v>
      </c>
      <c r="T200" s="163">
        <v>0.2645</v>
      </c>
      <c r="U200" s="167">
        <v>1</v>
      </c>
      <c r="V200" s="26"/>
      <c r="W200" s="26"/>
    </row>
    <row r="201" spans="17:23" ht="15.75" thickBot="1">
      <c r="Q201" s="15" t="s">
        <v>143</v>
      </c>
      <c r="R201" s="161">
        <v>2022</v>
      </c>
      <c r="S201" s="162">
        <v>0.0305</v>
      </c>
      <c r="T201" s="163">
        <v>0.2605</v>
      </c>
      <c r="U201" s="167">
        <v>1</v>
      </c>
      <c r="V201" s="26"/>
      <c r="W201" s="26"/>
    </row>
    <row r="202" spans="17:23" ht="15.75" thickBot="1">
      <c r="Q202" s="15" t="s">
        <v>143</v>
      </c>
      <c r="R202" s="161">
        <v>2023</v>
      </c>
      <c r="S202" s="162">
        <v>0.0301</v>
      </c>
      <c r="T202" s="163">
        <v>0.2566</v>
      </c>
      <c r="U202" s="167">
        <v>1</v>
      </c>
      <c r="V202" s="26"/>
      <c r="W202" s="26"/>
    </row>
    <row r="203" spans="17:23" ht="15.75" thickBot="1">
      <c r="Q203" s="15" t="s">
        <v>143</v>
      </c>
      <c r="R203" s="161">
        <v>2024</v>
      </c>
      <c r="S203" s="165">
        <v>0.0296</v>
      </c>
      <c r="T203" s="166">
        <v>0.2527</v>
      </c>
      <c r="U203" s="167">
        <v>1</v>
      </c>
      <c r="V203" s="26"/>
      <c r="W203" s="26"/>
    </row>
    <row r="204" spans="17:23" ht="15.75" thickBot="1">
      <c r="Q204" s="15" t="s">
        <v>143</v>
      </c>
      <c r="R204" s="161">
        <v>2025</v>
      </c>
      <c r="S204" s="165">
        <v>0.0292</v>
      </c>
      <c r="T204" s="166">
        <v>0.249</v>
      </c>
      <c r="U204" s="167">
        <v>1</v>
      </c>
      <c r="V204" s="26"/>
      <c r="W204" s="26"/>
    </row>
    <row r="205" spans="16:21" ht="15.75" thickBot="1">
      <c r="P205">
        <v>41</v>
      </c>
      <c r="Q205" s="15" t="s">
        <v>144</v>
      </c>
      <c r="R205" s="14">
        <v>2018</v>
      </c>
      <c r="S205" s="21">
        <v>4.4379</v>
      </c>
      <c r="T205" s="20">
        <v>0.9928</v>
      </c>
      <c r="U205" s="120">
        <v>1</v>
      </c>
    </row>
    <row r="206" spans="17:21" ht="15.75" thickBot="1">
      <c r="Q206" s="15" t="s">
        <v>144</v>
      </c>
      <c r="R206" s="14">
        <v>2019</v>
      </c>
      <c r="S206" s="19">
        <v>3.1792</v>
      </c>
      <c r="T206" s="18">
        <v>0.8329</v>
      </c>
      <c r="U206" s="119">
        <v>1</v>
      </c>
    </row>
    <row r="207" spans="17:21" ht="15.75" thickBot="1">
      <c r="Q207" s="15" t="s">
        <v>144</v>
      </c>
      <c r="R207" s="14">
        <v>2020</v>
      </c>
      <c r="S207" s="19">
        <v>2.2775</v>
      </c>
      <c r="T207" s="18">
        <v>0.6988</v>
      </c>
      <c r="U207" s="119">
        <v>1</v>
      </c>
    </row>
    <row r="208" spans="17:21" ht="15.75" thickBot="1">
      <c r="Q208" s="15" t="s">
        <v>144</v>
      </c>
      <c r="R208" s="14">
        <v>2021</v>
      </c>
      <c r="S208" s="19">
        <v>1.6316</v>
      </c>
      <c r="T208" s="18">
        <v>0.5862</v>
      </c>
      <c r="U208" s="119">
        <v>1</v>
      </c>
    </row>
    <row r="209" spans="17:21" ht="15.75" thickBot="1">
      <c r="Q209" s="15" t="s">
        <v>144</v>
      </c>
      <c r="R209" s="14">
        <v>2022</v>
      </c>
      <c r="S209" s="19">
        <v>1.1688</v>
      </c>
      <c r="T209" s="18">
        <v>0.4918</v>
      </c>
      <c r="U209" s="119">
        <v>1</v>
      </c>
    </row>
    <row r="210" spans="16:21" ht="15.75" thickBot="1">
      <c r="P210">
        <v>42</v>
      </c>
      <c r="Q210" s="15" t="str">
        <f>Q262</f>
        <v>АО "Сибирско-Уральская энергетическая компания"</v>
      </c>
      <c r="R210" s="14">
        <v>2018</v>
      </c>
      <c r="S210" s="21">
        <v>0.9259</v>
      </c>
      <c r="T210" s="20">
        <v>0.5122</v>
      </c>
      <c r="U210" s="120">
        <v>1</v>
      </c>
    </row>
    <row r="211" spans="17:21" ht="15.75" thickBot="1">
      <c r="Q211" s="15" t="str">
        <f>Q210</f>
        <v>АО "Сибирско-Уральская энергетическая компания"</v>
      </c>
      <c r="R211" s="14">
        <v>2019</v>
      </c>
      <c r="S211" s="19">
        <v>0.912</v>
      </c>
      <c r="T211" s="18">
        <v>0.5045</v>
      </c>
      <c r="U211" s="119">
        <v>1</v>
      </c>
    </row>
    <row r="212" spans="17:21" ht="15.75" thickBot="1">
      <c r="Q212" s="15" t="str">
        <f>Q211</f>
        <v>АО "Сибирско-Уральская энергетическая компания"</v>
      </c>
      <c r="R212" s="14">
        <v>2020</v>
      </c>
      <c r="S212" s="19">
        <v>0.8983</v>
      </c>
      <c r="T212" s="18">
        <v>0.4969</v>
      </c>
      <c r="U212" s="119">
        <v>1</v>
      </c>
    </row>
    <row r="213" spans="17:21" ht="15.75" thickBot="1">
      <c r="Q213" s="15" t="str">
        <f>Q212</f>
        <v>АО "Сибирско-Уральская энергетическая компания"</v>
      </c>
      <c r="R213" s="14">
        <v>2021</v>
      </c>
      <c r="S213" s="19">
        <v>0.8849</v>
      </c>
      <c r="T213" s="18">
        <v>0.4895</v>
      </c>
      <c r="U213" s="119">
        <v>1</v>
      </c>
    </row>
    <row r="214" spans="17:21" ht="15.75" thickBot="1">
      <c r="Q214" s="15" t="str">
        <f>Q213</f>
        <v>АО "Сибирско-Уральская энергетическая компания"</v>
      </c>
      <c r="R214" s="14">
        <v>2022</v>
      </c>
      <c r="S214" s="19">
        <v>0.8716</v>
      </c>
      <c r="T214" s="18">
        <v>0.4822</v>
      </c>
      <c r="U214" s="119">
        <v>1</v>
      </c>
    </row>
    <row r="215" spans="22:23" ht="15">
      <c r="V215" s="25"/>
      <c r="W215" s="25"/>
    </row>
    <row r="216" spans="22:23" ht="15">
      <c r="V216" s="25"/>
      <c r="W216" s="25"/>
    </row>
    <row r="217" spans="22:23" ht="15">
      <c r="V217" s="25"/>
      <c r="W217" s="25"/>
    </row>
    <row r="218" spans="22:23" ht="15.75" thickBot="1">
      <c r="V218" s="25"/>
      <c r="W218" s="25"/>
    </row>
    <row r="219" spans="17:23" ht="15">
      <c r="Q219" s="27" t="s">
        <v>0</v>
      </c>
      <c r="R219" s="27" t="s">
        <v>1</v>
      </c>
      <c r="V219" s="25"/>
      <c r="W219" s="25"/>
    </row>
    <row r="220" spans="17:21" ht="15">
      <c r="Q220" s="31" t="s">
        <v>170</v>
      </c>
      <c r="R220" s="29">
        <v>2018</v>
      </c>
      <c r="U220" s="25" t="s">
        <v>170</v>
      </c>
    </row>
    <row r="221" spans="16:21" ht="15">
      <c r="P221">
        <v>1</v>
      </c>
      <c r="Q221" s="168" t="str">
        <f>Q2</f>
        <v>Филиал ОАО "РЖД" Трансэнерго Свердловская дирекция по энергообеспечению (по сетям Ишимской, Егоршинской, Серовской, Тюменской дистанций электроснабжения)</v>
      </c>
      <c r="R221" s="29">
        <v>2019</v>
      </c>
      <c r="U221" s="25" t="s">
        <v>191</v>
      </c>
    </row>
    <row r="222" spans="16:21" ht="15">
      <c r="P222">
        <v>2</v>
      </c>
      <c r="Q222" s="168" t="str">
        <f>Q7</f>
        <v>Филиал "Уральский" АО "Оборонэнерго"</v>
      </c>
      <c r="R222" s="29">
        <v>2020</v>
      </c>
      <c r="U222" s="25" t="s">
        <v>192</v>
      </c>
    </row>
    <row r="223" spans="16:21" ht="15">
      <c r="P223">
        <v>3</v>
      </c>
      <c r="Q223" s="168" t="str">
        <f>Q12</f>
        <v>ООО "ДСК-Энерго"</v>
      </c>
      <c r="R223" s="29">
        <v>2021</v>
      </c>
      <c r="U223" s="25" t="s">
        <v>193</v>
      </c>
    </row>
    <row r="224" spans="16:18" ht="15">
      <c r="P224">
        <v>4</v>
      </c>
      <c r="Q224" s="168" t="str">
        <f>Q17</f>
        <v>ООО "РемЭнергоСтройСервис"</v>
      </c>
      <c r="R224" s="29">
        <v>2022</v>
      </c>
    </row>
    <row r="225" spans="16:18" ht="15">
      <c r="P225">
        <v>5</v>
      </c>
      <c r="Q225" s="168" t="str">
        <f>Q22</f>
        <v>ООО "Тобольскпромэнергосеть"</v>
      </c>
      <c r="R225" s="29">
        <v>2023</v>
      </c>
    </row>
    <row r="226" spans="16:18" ht="15.75" thickBot="1">
      <c r="P226">
        <v>6</v>
      </c>
      <c r="Q226" s="168" t="str">
        <f>Q27</f>
        <v>ООО "Транзит-Электро-Тюмень"</v>
      </c>
      <c r="R226" s="28">
        <v>2024</v>
      </c>
    </row>
    <row r="227" spans="16:18" ht="15">
      <c r="P227">
        <v>7</v>
      </c>
      <c r="Q227" s="168" t="str">
        <f>Q32</f>
        <v>ООО "Тюменская электросетевая компания"</v>
      </c>
      <c r="R227" s="22">
        <v>2025</v>
      </c>
    </row>
    <row r="228" spans="16:18" ht="15">
      <c r="P228">
        <v>8</v>
      </c>
      <c r="Q228" s="168" t="str">
        <f>Q37</f>
        <v>ООО "Элтранс"</v>
      </c>
      <c r="R228" s="22"/>
    </row>
    <row r="229" spans="16:18" ht="15">
      <c r="P229">
        <v>9</v>
      </c>
      <c r="Q229" s="168" t="str">
        <f>Q42</f>
        <v>ООО "Дорстрой"</v>
      </c>
      <c r="R229" s="22"/>
    </row>
    <row r="230" spans="16:18" ht="15">
      <c r="P230">
        <v>10</v>
      </c>
      <c r="Q230" s="168" t="str">
        <f>Q47</f>
        <v>ООО "Альтера"</v>
      </c>
      <c r="R230" s="22"/>
    </row>
    <row r="231" spans="16:18" ht="15">
      <c r="P231">
        <v>11</v>
      </c>
      <c r="Q231" s="168" t="str">
        <f>Q52</f>
        <v>ООО СК "Восток"</v>
      </c>
      <c r="R231" s="22"/>
    </row>
    <row r="232" spans="16:17" ht="15">
      <c r="P232">
        <v>12</v>
      </c>
      <c r="Q232" s="168" t="str">
        <f>Q57</f>
        <v>ООО "Ханты-Мансийские городские электрические сети" </v>
      </c>
    </row>
    <row r="233" spans="16:17" ht="15">
      <c r="P233">
        <v>13</v>
      </c>
      <c r="Q233" s="168" t="str">
        <f>Q62</f>
        <v>АО "Варьеганэнергонефть"</v>
      </c>
    </row>
    <row r="234" spans="16:17" ht="15">
      <c r="P234">
        <v>14</v>
      </c>
      <c r="Q234" s="168" t="str">
        <f>Q67</f>
        <v>ООО "МегионЭнергоНефть"</v>
      </c>
    </row>
    <row r="235" spans="16:17" ht="15">
      <c r="P235">
        <v>15</v>
      </c>
      <c r="Q235" s="168" t="str">
        <f>Q72</f>
        <v>ООО «ЭЛЕК»</v>
      </c>
    </row>
    <row r="236" spans="16:17" ht="15">
      <c r="P236">
        <v>16</v>
      </c>
      <c r="Q236" s="168" t="str">
        <f>Q77</f>
        <v>АО «Аэропорт Сургут»</v>
      </c>
    </row>
    <row r="237" spans="16:17" ht="15">
      <c r="P237">
        <v>17</v>
      </c>
      <c r="Q237" s="168" t="str">
        <f>Q82</f>
        <v>Филиал ОАО «РЖД» Трансэнерго Свердловская дирекция по энергообеспечению (по сетям Сургутской дистанции электроснабжения)</v>
      </c>
    </row>
    <row r="238" spans="16:17" ht="15">
      <c r="P238">
        <v>18</v>
      </c>
      <c r="Q238" s="168" t="str">
        <f>Q87</f>
        <v>ООО «Газпром трансгаз Сургут»</v>
      </c>
    </row>
    <row r="239" spans="16:17" ht="15">
      <c r="P239">
        <v>19</v>
      </c>
      <c r="Q239" s="168" t="str">
        <f>Q92</f>
        <v>ПАО «Сургутнефтегаз»</v>
      </c>
    </row>
    <row r="240" spans="16:17" ht="15">
      <c r="P240">
        <v>20</v>
      </c>
      <c r="Q240" s="168" t="str">
        <f>Q97</f>
        <v>АО «Нижневартовское нефтегазодобывающее предприятие»</v>
      </c>
    </row>
    <row r="241" spans="16:17" ht="15">
      <c r="P241">
        <v>21</v>
      </c>
      <c r="Q241" s="168" t="str">
        <f>Q102</f>
        <v>МУП «Сургутские районные электрические сети» муниципального образования Сургутский район</v>
      </c>
    </row>
    <row r="242" spans="16:17" ht="15">
      <c r="P242">
        <v>22</v>
      </c>
      <c r="Q242" s="168" t="str">
        <f>Q107</f>
        <v>ООО «Луч-Электро»</v>
      </c>
    </row>
    <row r="243" spans="16:17" ht="15">
      <c r="P243">
        <v>23</v>
      </c>
      <c r="Q243" s="168" t="str">
        <f>Q112</f>
        <v>ООО «РН-Юганскнефтегаз»</v>
      </c>
    </row>
    <row r="244" spans="16:17" ht="15">
      <c r="P244">
        <v>24</v>
      </c>
      <c r="Q244" s="168" t="str">
        <f>Q117</f>
        <v>ООО «Газпром энерго»</v>
      </c>
    </row>
    <row r="245" spans="16:17" ht="15">
      <c r="P245">
        <v>25</v>
      </c>
      <c r="Q245" s="168" t="str">
        <f>Q122</f>
        <v>ООО «Газпромнефть-Хантос»</v>
      </c>
    </row>
    <row r="246" spans="16:17" ht="15">
      <c r="P246">
        <v>26</v>
      </c>
      <c r="Q246" s="168" t="str">
        <f>Q127</f>
        <v>АО «Вынгапуровский тепловодоканал»</v>
      </c>
    </row>
    <row r="247" spans="16:17" ht="15">
      <c r="P247">
        <v>27</v>
      </c>
      <c r="Q247" s="168" t="str">
        <f>Q132</f>
        <v>АО «Уренгойгорэлектросеть»</v>
      </c>
    </row>
    <row r="248" spans="16:17" ht="15">
      <c r="P248">
        <v>28</v>
      </c>
      <c r="Q248" s="168" t="str">
        <f>Q137</f>
        <v>АО «Ямальская железнодорожная компания»</v>
      </c>
    </row>
    <row r="249" spans="16:17" ht="15">
      <c r="P249">
        <v>29</v>
      </c>
      <c r="Q249" s="168" t="str">
        <f>Q142</f>
        <v>ООО «Ноябрьскэнергонефть»</v>
      </c>
    </row>
    <row r="250" spans="16:17" ht="15">
      <c r="P250">
        <v>30</v>
      </c>
      <c r="Q250" s="168" t="str">
        <f>Q147</f>
        <v>АО «Энерго-Газ-Ноябрьск»</v>
      </c>
    </row>
    <row r="251" spans="16:17" ht="15">
      <c r="P251">
        <v>31</v>
      </c>
      <c r="Q251" s="168" t="str">
        <f>Q157</f>
        <v>МУП «Надымские городские электрические сети»</v>
      </c>
    </row>
    <row r="252" spans="16:17" ht="15">
      <c r="P252">
        <v>32</v>
      </c>
      <c r="Q252" s="168" t="str">
        <f>Q157</f>
        <v>МУП «Надымские городские электрические сети»</v>
      </c>
    </row>
    <row r="253" spans="16:17" ht="15">
      <c r="P253">
        <v>33</v>
      </c>
      <c r="Q253" s="31" t="s">
        <v>198</v>
      </c>
    </row>
    <row r="254" spans="16:17" ht="15">
      <c r="P254">
        <v>34</v>
      </c>
      <c r="Q254" s="31" t="s">
        <v>169</v>
      </c>
    </row>
    <row r="255" spans="16:17" ht="15">
      <c r="P255">
        <v>35</v>
      </c>
      <c r="Q255" s="31" t="s">
        <v>144</v>
      </c>
    </row>
    <row r="256" spans="16:17" ht="15">
      <c r="P256">
        <v>36</v>
      </c>
      <c r="Q256" s="31" t="s">
        <v>140</v>
      </c>
    </row>
    <row r="257" spans="16:17" ht="15">
      <c r="P257">
        <v>37</v>
      </c>
      <c r="Q257" s="31" t="s">
        <v>199</v>
      </c>
    </row>
    <row r="258" spans="16:17" ht="15">
      <c r="P258">
        <v>38</v>
      </c>
      <c r="Q258" s="31" t="s">
        <v>141</v>
      </c>
    </row>
    <row r="259" spans="16:17" ht="15">
      <c r="P259">
        <v>39</v>
      </c>
      <c r="Q259" s="31" t="s">
        <v>142</v>
      </c>
    </row>
    <row r="260" spans="16:17" ht="15">
      <c r="P260">
        <v>40</v>
      </c>
      <c r="Q260" s="31" t="s">
        <v>139</v>
      </c>
    </row>
    <row r="261" spans="16:17" ht="15">
      <c r="P261">
        <v>41</v>
      </c>
      <c r="Q261" s="32" t="s">
        <v>143</v>
      </c>
    </row>
    <row r="262" spans="16:17" ht="15">
      <c r="P262">
        <v>42</v>
      </c>
      <c r="Q262" s="31" t="s">
        <v>181</v>
      </c>
    </row>
  </sheetData>
  <sheetProtection/>
  <dataValidations count="2">
    <dataValidation type="list" allowBlank="1" showInputMessage="1" showErrorMessage="1" sqref="D37 F37 C5:C14">
      <formula1>TEHSHEET!#REF!</formula1>
    </dataValidation>
    <dataValidation type="list" allowBlank="1" showInputMessage="1" showErrorMessage="1" sqref="E39">
      <formula1>СТО</formula1>
    </dataValidation>
  </dataValidation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YakovlevAV</dc:creator>
  <cp:keywords/>
  <dc:description/>
  <cp:lastModifiedBy>Зайцев Каллистрат Каллистратович</cp:lastModifiedBy>
  <cp:lastPrinted>2021-03-19T03:41:32Z</cp:lastPrinted>
  <dcterms:created xsi:type="dcterms:W3CDTF">2019-12-13T06:05:05Z</dcterms:created>
  <dcterms:modified xsi:type="dcterms:W3CDTF">2022-03-01T08:13:06Z</dcterms:modified>
  <cp:category/>
  <cp:version/>
  <cp:contentType/>
  <cp:contentStatus/>
</cp:coreProperties>
</file>